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T21" i="1"/>
  <c r="T12" i="1"/>
  <c r="T15" i="1"/>
  <c r="T14" i="1"/>
  <c r="T31" i="1"/>
  <c r="T22" i="1"/>
  <c r="T30" i="1"/>
  <c r="T20" i="1"/>
  <c r="T25" i="1"/>
  <c r="T27" i="1"/>
  <c r="T13" i="1"/>
  <c r="T24" i="1"/>
  <c r="T19" i="1"/>
  <c r="T26" i="1"/>
  <c r="T28" i="1"/>
  <c r="T18" i="1"/>
  <c r="T17" i="1"/>
  <c r="T29" i="1"/>
  <c r="T23" i="1"/>
  <c r="T32" i="1"/>
  <c r="S21" i="1"/>
  <c r="S12" i="1"/>
  <c r="S15" i="1"/>
  <c r="S14" i="1"/>
  <c r="S31" i="1"/>
  <c r="S22" i="1"/>
  <c r="S30" i="1"/>
  <c r="S20" i="1"/>
  <c r="S25" i="1"/>
  <c r="S27" i="1"/>
  <c r="S13" i="1"/>
  <c r="S24" i="1"/>
  <c r="S19" i="1"/>
  <c r="S26" i="1"/>
  <c r="S28" i="1"/>
  <c r="S18" i="1"/>
  <c r="S17" i="1"/>
  <c r="S29" i="1"/>
  <c r="S23" i="1"/>
  <c r="S32" i="1"/>
  <c r="T16" i="1"/>
  <c r="S16" i="1"/>
  <c r="N21" i="1"/>
  <c r="P21" i="1" s="1"/>
  <c r="N12" i="1"/>
  <c r="P12" i="1" s="1"/>
  <c r="N15" i="1"/>
  <c r="P15" i="1" s="1"/>
  <c r="N14" i="1"/>
  <c r="P14" i="1" s="1"/>
  <c r="N31" i="1"/>
  <c r="P31" i="1" s="1"/>
  <c r="N22" i="1"/>
  <c r="P22" i="1" s="1"/>
  <c r="N30" i="1"/>
  <c r="P30" i="1" s="1"/>
  <c r="N20" i="1"/>
  <c r="P20" i="1" s="1"/>
  <c r="N25" i="1"/>
  <c r="P25" i="1" s="1"/>
  <c r="N27" i="1"/>
  <c r="P27" i="1" s="1"/>
  <c r="N13" i="1"/>
  <c r="P13" i="1" s="1"/>
  <c r="N24" i="1"/>
  <c r="P24" i="1" s="1"/>
  <c r="N19" i="1"/>
  <c r="P19" i="1" s="1"/>
  <c r="N26" i="1"/>
  <c r="P26" i="1" s="1"/>
  <c r="N28" i="1"/>
  <c r="P28" i="1" s="1"/>
  <c r="N18" i="1"/>
  <c r="P18" i="1" s="1"/>
  <c r="N17" i="1"/>
  <c r="P17" i="1" s="1"/>
  <c r="N29" i="1"/>
  <c r="P29" i="1" s="1"/>
  <c r="N23" i="1"/>
  <c r="P23" i="1" s="1"/>
  <c r="N32" i="1"/>
  <c r="P32" i="1" s="1"/>
  <c r="N16" i="1"/>
  <c r="P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3" i="2"/>
</calcChain>
</file>

<file path=xl/sharedStrings.xml><?xml version="1.0" encoding="utf-8"?>
<sst xmlns="http://schemas.openxmlformats.org/spreadsheetml/2006/main" count="836" uniqueCount="162">
  <si>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</si>
  <si>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</si>
  <si>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</si>
  <si>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</si>
  <si>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</si>
  <si>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</si>
  <si>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</si>
  <si>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</si>
  <si>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</si>
  <si>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</si>
  <si>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</si>
  <si>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</si>
  <si>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</si>
  <si>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</si>
  <si>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</si>
  <si>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</si>
  <si>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</si>
  <si>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</si>
  <si>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</si>
  <si>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</si>
  <si>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</si>
  <si>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</si>
  <si>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</si>
  <si>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</si>
  <si>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</si>
  <si>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</si>
  <si>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</si>
  <si>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</si>
  <si>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</si>
  <si>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</si>
  <si>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</si>
  <si>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</si>
  <si>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</si>
  <si>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</si>
  <si>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</si>
  <si>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</si>
  <si>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</si>
  <si>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</si>
  <si>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</si>
  <si>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Атерекова Анна Владиславовна</t>
  </si>
  <si>
    <t>Байнакова Алевтина Хамидулловна</t>
  </si>
  <si>
    <t>Глазков Константин Павлович</t>
  </si>
  <si>
    <t>Гончарова Екатерина Юрьевна</t>
  </si>
  <si>
    <t>Грибкова Элеонора Игоревна</t>
  </si>
  <si>
    <t>Зырянов Артем Александрович</t>
  </si>
  <si>
    <t>Илюхина Анастасия Юрьевна</t>
  </si>
  <si>
    <t>Константинова Рада Михайловна</t>
  </si>
  <si>
    <t>Мезенцева Анна Владимировна</t>
  </si>
  <si>
    <t>Москалик Семен Леонидович</t>
  </si>
  <si>
    <t>Набеев Александр Альбертович</t>
  </si>
  <si>
    <t>Охотницкая Валерия Валерьевна</t>
  </si>
  <si>
    <t>Палёнова Наталья Александровна</t>
  </si>
  <si>
    <t>Прихудайлова Алиса Анатольевна</t>
  </si>
  <si>
    <t>Пустовитова Вера Юрьевна</t>
  </si>
  <si>
    <t>Рыжков Александр Юрьевич</t>
  </si>
  <si>
    <t>Сахаров Алексей Дмитриевич</t>
  </si>
  <si>
    <t>Таловская Ольга Викторовна</t>
  </si>
  <si>
    <t>Хорт Надежда Геннадиевна</t>
  </si>
  <si>
    <t>Шафранов Илья Георгиевич</t>
  </si>
  <si>
    <t>Юдженич Евгения Александровна</t>
  </si>
  <si>
    <t>2171М131</t>
  </si>
  <si>
    <t>Байнакова</t>
  </si>
  <si>
    <t>Алевтина</t>
  </si>
  <si>
    <t>Хамидулловна</t>
  </si>
  <si>
    <t>1302231004</t>
  </si>
  <si>
    <t>Основы экономики</t>
  </si>
  <si>
    <t>Зачет</t>
  </si>
  <si>
    <t>2013/2014 учебный год 1 модуль</t>
  </si>
  <si>
    <t>Набеев</t>
  </si>
  <si>
    <t>Александр</t>
  </si>
  <si>
    <t>Альбертович</t>
  </si>
  <si>
    <t>1312231024</t>
  </si>
  <si>
    <t>Юдженич</t>
  </si>
  <si>
    <t>Евгения</t>
  </si>
  <si>
    <t>Александровна</t>
  </si>
  <si>
    <t>1302231023</t>
  </si>
  <si>
    <t>Таловская</t>
  </si>
  <si>
    <t>Ольга</t>
  </si>
  <si>
    <t>Викторовна</t>
  </si>
  <si>
    <t>1302231021</t>
  </si>
  <si>
    <t>Сахаров</t>
  </si>
  <si>
    <t>Алексей</t>
  </si>
  <si>
    <t>Дмитриевич</t>
  </si>
  <si>
    <t>1302231020</t>
  </si>
  <si>
    <t>Рыжков</t>
  </si>
  <si>
    <t>Юрьевич</t>
  </si>
  <si>
    <t>1302231019</t>
  </si>
  <si>
    <t>Прихудайлова</t>
  </si>
  <si>
    <t>Алиса</t>
  </si>
  <si>
    <t>Анатольевна</t>
  </si>
  <si>
    <t>1302231017</t>
  </si>
  <si>
    <t>Палёнова</t>
  </si>
  <si>
    <t>Наталья</t>
  </si>
  <si>
    <t>1302231016</t>
  </si>
  <si>
    <t>Константинова</t>
  </si>
  <si>
    <t>Рада</t>
  </si>
  <si>
    <t>Михайловна</t>
  </si>
  <si>
    <t>1302231010</t>
  </si>
  <si>
    <t>Илюхина</t>
  </si>
  <si>
    <t>Анастасия</t>
  </si>
  <si>
    <t>Юрьевна</t>
  </si>
  <si>
    <t>1302231009</t>
  </si>
  <si>
    <t>Грибкова</t>
  </si>
  <si>
    <t>Элеонора</t>
  </si>
  <si>
    <t>Игоревна</t>
  </si>
  <si>
    <t>1302231007</t>
  </si>
  <si>
    <t>Гончарова</t>
  </si>
  <si>
    <t>Екатерина</t>
  </si>
  <si>
    <t>1302231005</t>
  </si>
  <si>
    <t>Атерекова</t>
  </si>
  <si>
    <t>Анна</t>
  </si>
  <si>
    <t>Владиславовна</t>
  </si>
  <si>
    <t>1302231003</t>
  </si>
  <si>
    <t>Хорт</t>
  </si>
  <si>
    <t>Надежда</t>
  </si>
  <si>
    <t>Геннадиевна</t>
  </si>
  <si>
    <t>1302231022</t>
  </si>
  <si>
    <t>Пустовитова</t>
  </si>
  <si>
    <t>Вера</t>
  </si>
  <si>
    <t>1302231018</t>
  </si>
  <si>
    <t>Охотницкая</t>
  </si>
  <si>
    <t>Валерия</t>
  </si>
  <si>
    <t>Валерьевна</t>
  </si>
  <si>
    <t>1302231015</t>
  </si>
  <si>
    <t>Москалик</t>
  </si>
  <si>
    <t>Семен</t>
  </si>
  <si>
    <t>Леонидович</t>
  </si>
  <si>
    <t>1302231013</t>
  </si>
  <si>
    <t>Мезенцева</t>
  </si>
  <si>
    <t>Владимировна</t>
  </si>
  <si>
    <t>1302231012</t>
  </si>
  <si>
    <t>Зырянов</t>
  </si>
  <si>
    <t>Артем</t>
  </si>
  <si>
    <t>Александрович</t>
  </si>
  <si>
    <t>1302231008</t>
  </si>
  <si>
    <t>Глазков</t>
  </si>
  <si>
    <t>Константин</t>
  </si>
  <si>
    <t>Павлович</t>
  </si>
  <si>
    <t>1302231006</t>
  </si>
  <si>
    <t>Шафранов</t>
  </si>
  <si>
    <t>Илья</t>
  </si>
  <si>
    <t>Георгиевич</t>
  </si>
  <si>
    <t>1312231025</t>
  </si>
  <si>
    <t>Мигранты и национальные меньшинства</t>
  </si>
  <si>
    <t>Экзамен</t>
  </si>
  <si>
    <t>2013/2014 учебный год 2 модуль</t>
  </si>
  <si>
    <t>Теория пространственной организации города и формирование городской среды</t>
  </si>
  <si>
    <t>Бизнес-планирование городских проектов (девелопмент)</t>
  </si>
  <si>
    <t>Методы пространственного анализа</t>
  </si>
  <si>
    <t>Бюдж</t>
  </si>
  <si>
    <t>Комм</t>
  </si>
  <si>
    <t>н/я</t>
  </si>
  <si>
    <t>Да</t>
  </si>
  <si>
    <t>2 - 4</t>
  </si>
  <si>
    <t>5 - 10</t>
  </si>
  <si>
    <t>12 - 15</t>
  </si>
  <si>
    <t>Дата выгрузки: 09.01.2014</t>
  </si>
  <si>
    <t>Период: c 2013/2014 учебный год I семестр по 2013/2014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</si>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</sst>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2"/>
  <sheetViews>
    <sheetView tabSelected="1" topLeftCell="A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11"/>
      <c r="N1" s="11"/>
      <c r="O1" s="11"/>
      <c r="P1" s="11"/>
      <c r="Q1" s="23"/>
      <c r="R1" s="23"/>
      <c r="S1" s="35" t="s">
        <v>28</v>
      </c>
      <c r="T1" s="35"/>
      <c r="U1" s="35"/>
      <c r="V1" s="35"/>
      <c r="W1" s="24"/>
    </row>
    <row r="2" spans="1:23" s="5" customFormat="1" ht="15.75" customHeight="1" x14ac:dyDescent="0.2">
      <c r="A2" s="30" t="s">
        <v>156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6"/>
      <c r="N2" s="6"/>
      <c r="O2" s="6"/>
      <c r="P2" s="12"/>
      <c r="Q2" s="25"/>
      <c r="R2" s="25"/>
      <c r="S2" s="34" t="s">
        <v>27</v>
      </c>
      <c r="T2" s="34"/>
      <c r="U2" s="34"/>
      <c r="V2" s="34"/>
      <c r="W2" s="26"/>
    </row>
    <row r="3" spans="1:23" s="5" customFormat="1" ht="15.75" customHeight="1" x14ac:dyDescent="0.2">
      <c r="A3" s="30" t="s">
        <v>157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6"/>
      <c r="N3" s="6"/>
      <c r="O3" s="6"/>
      <c r="P3" s="12"/>
      <c r="Q3" s="25"/>
      <c r="R3" s="25"/>
      <c r="S3" s="34"/>
      <c r="T3" s="34"/>
      <c r="U3" s="34"/>
      <c r="V3" s="34"/>
      <c r="W3" s="26"/>
    </row>
    <row r="4" spans="1:23" s="5" customFormat="1" ht="15.75" customHeight="1" x14ac:dyDescent="0.2">
      <c r="A4" s="30" t="s">
        <v>158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 x14ac:dyDescent="0.2">
      <c r="A5" s="30" t="s">
        <v>159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 x14ac:dyDescent="0.2">
      <c r="A6" s="31" t="s">
        <v>160</v>
      </c>
      <c r="B6" s="8"/>
      <c r="C6" s="4"/>
      <c r="D6" s="4"/>
      <c r="E6" s="4"/>
      <c r="F6" s="18"/>
      <c r="H6" s="26"/>
      <c r="I6" s="58"/>
      <c r="J6" s="26" t="s">
        <v>161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67</v>
      </c>
      <c r="I8" s="40" t="s">
        <v>145</v>
      </c>
      <c r="J8" s="37"/>
      <c r="K8" s="37"/>
      <c r="L8" s="37"/>
      <c r="M8" s="52" t="s">
        <v>22</v>
      </c>
      <c r="N8" s="52" t="s">
        <v>23</v>
      </c>
      <c r="O8" s="53" t="s">
        <v>33</v>
      </c>
      <c r="P8" s="52" t="s">
        <v>24</v>
      </c>
      <c r="Q8" s="54" t="s">
        <v>29</v>
      </c>
      <c r="R8" s="54" t="s">
        <v>30</v>
      </c>
      <c r="S8" s="55" t="s">
        <v>31</v>
      </c>
      <c r="T8" s="54" t="s">
        <v>5</v>
      </c>
      <c r="U8" s="54" t="s">
        <v>25</v>
      </c>
      <c r="V8" s="54" t="s">
        <v>26</v>
      </c>
      <c r="W8" s="32" t="s">
        <v>34</v>
      </c>
    </row>
    <row r="9" spans="1:23" s="2" customFormat="1" ht="20.25" customHeight="1" x14ac:dyDescent="0.2">
      <c r="A9" s="37"/>
      <c r="B9" s="38"/>
      <c r="C9" s="37"/>
      <c r="D9" s="37"/>
      <c r="E9" s="37"/>
      <c r="F9" s="37"/>
      <c r="H9" s="39" t="s">
        <v>66</v>
      </c>
      <c r="I9" s="40" t="s">
        <v>144</v>
      </c>
      <c r="J9" s="37"/>
      <c r="K9" s="40" t="s">
        <v>66</v>
      </c>
      <c r="L9" s="37"/>
      <c r="M9" s="52"/>
      <c r="N9" s="52"/>
      <c r="O9" s="53"/>
      <c r="P9" s="52"/>
      <c r="Q9" s="54"/>
      <c r="R9" s="54"/>
      <c r="S9" s="55"/>
      <c r="T9" s="54"/>
      <c r="U9" s="54"/>
      <c r="V9" s="54"/>
      <c r="W9" s="32"/>
    </row>
    <row r="10" spans="1:23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1" t="s">
        <v>65</v>
      </c>
      <c r="I10" s="41" t="s">
        <v>143</v>
      </c>
      <c r="J10" s="41" t="s">
        <v>146</v>
      </c>
      <c r="K10" s="41" t="s">
        <v>147</v>
      </c>
      <c r="L10" s="41" t="s">
        <v>148</v>
      </c>
      <c r="M10" s="52"/>
      <c r="N10" s="52"/>
      <c r="O10" s="53"/>
      <c r="P10" s="52"/>
      <c r="Q10" s="54"/>
      <c r="R10" s="54"/>
      <c r="S10" s="55"/>
      <c r="T10" s="54"/>
      <c r="U10" s="54"/>
      <c r="V10" s="54"/>
      <c r="W10" s="32"/>
    </row>
    <row r="11" spans="1:23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2">
        <v>0</v>
      </c>
      <c r="I11" s="42">
        <v>4</v>
      </c>
      <c r="J11" s="42">
        <v>4</v>
      </c>
      <c r="K11" s="42">
        <v>4</v>
      </c>
      <c r="L11" s="42">
        <v>0</v>
      </c>
      <c r="M11" s="52"/>
      <c r="N11" s="52"/>
      <c r="O11" s="53"/>
      <c r="P11" s="52"/>
      <c r="Q11" s="54"/>
      <c r="R11" s="54"/>
      <c r="S11" s="55"/>
      <c r="T11" s="54"/>
      <c r="U11" s="54"/>
      <c r="V11" s="54"/>
      <c r="W11" s="32"/>
    </row>
    <row r="12" spans="1:23" x14ac:dyDescent="0.2">
      <c r="A12" s="43">
        <v>1</v>
      </c>
      <c r="B12" s="44" t="s">
        <v>138</v>
      </c>
      <c r="C12" s="45" t="s">
        <v>41</v>
      </c>
      <c r="D12" s="45">
        <v>137211474</v>
      </c>
      <c r="E12" s="46" t="s">
        <v>60</v>
      </c>
      <c r="F12" s="46" t="s">
        <v>149</v>
      </c>
      <c r="G12" s="1">
        <f>MATCH(D12,Данные!$D:$D,0)</f>
        <v>22</v>
      </c>
      <c r="H12" s="50">
        <v>9</v>
      </c>
      <c r="I12" s="50"/>
      <c r="J12" s="50">
        <v>9</v>
      </c>
      <c r="K12" s="50">
        <v>10</v>
      </c>
      <c r="L12" s="50">
        <v>10</v>
      </c>
      <c r="M12" s="56">
        <v>76</v>
      </c>
      <c r="N12" s="56">
        <f>IF(O12 &gt; 0, MAX(O$12:O$32) / O12, 0)</f>
        <v>1.5</v>
      </c>
      <c r="O12" s="56">
        <v>8</v>
      </c>
      <c r="P12" s="56">
        <f>M12*N12</f>
        <v>114</v>
      </c>
      <c r="Q12" s="57">
        <v>38</v>
      </c>
      <c r="R12" s="57">
        <v>4</v>
      </c>
      <c r="S12" s="57">
        <f>IF(R12 &gt; 0,Q12/R12,0)</f>
        <v>9.5</v>
      </c>
      <c r="T12" s="50">
        <f>MIN($H12:L12)</f>
        <v>9</v>
      </c>
      <c r="U12" s="57"/>
      <c r="V12" s="50">
        <v>4</v>
      </c>
      <c r="W12" s="28">
        <v>1</v>
      </c>
    </row>
    <row r="13" spans="1:23" x14ac:dyDescent="0.2">
      <c r="A13" s="47" t="s">
        <v>153</v>
      </c>
      <c r="B13" s="44" t="s">
        <v>123</v>
      </c>
      <c r="C13" s="45" t="s">
        <v>50</v>
      </c>
      <c r="D13" s="45">
        <v>137211526</v>
      </c>
      <c r="E13" s="46" t="s">
        <v>60</v>
      </c>
      <c r="F13" s="46" t="s">
        <v>149</v>
      </c>
      <c r="G13" s="1">
        <f>MATCH(D13,Данные!$D:$D,0)</f>
        <v>18</v>
      </c>
      <c r="H13" s="50">
        <v>10</v>
      </c>
      <c r="I13" s="50"/>
      <c r="J13" s="50">
        <v>8</v>
      </c>
      <c r="K13" s="50">
        <v>10</v>
      </c>
      <c r="L13" s="50">
        <v>10</v>
      </c>
      <c r="M13" s="56">
        <v>72</v>
      </c>
      <c r="N13" s="56">
        <f>IF(O13 &gt; 0, MAX(O$12:O$32) / O13, 0)</f>
        <v>1.5</v>
      </c>
      <c r="O13" s="56">
        <v>8</v>
      </c>
      <c r="P13" s="56">
        <f>M13*N13</f>
        <v>108</v>
      </c>
      <c r="Q13" s="57">
        <v>38</v>
      </c>
      <c r="R13" s="57">
        <v>4</v>
      </c>
      <c r="S13" s="57">
        <f>IF(R13 &gt; 0,Q13/R13,0)</f>
        <v>9.5</v>
      </c>
      <c r="T13" s="50">
        <f>MIN($H13:L13)</f>
        <v>8</v>
      </c>
      <c r="U13" s="57"/>
      <c r="V13" s="50">
        <v>4</v>
      </c>
      <c r="W13" s="28">
        <v>2</v>
      </c>
    </row>
    <row r="14" spans="1:23" x14ac:dyDescent="0.2">
      <c r="A14" s="48"/>
      <c r="B14" s="44" t="s">
        <v>105</v>
      </c>
      <c r="C14" s="45" t="s">
        <v>43</v>
      </c>
      <c r="D14" s="45">
        <v>137211638</v>
      </c>
      <c r="E14" s="46" t="s">
        <v>60</v>
      </c>
      <c r="F14" s="46" t="s">
        <v>149</v>
      </c>
      <c r="G14" s="1">
        <f>MATCH(D14,Данные!$D:$D,0)</f>
        <v>13</v>
      </c>
      <c r="H14" s="50">
        <v>8</v>
      </c>
      <c r="I14" s="50"/>
      <c r="J14" s="50">
        <v>8</v>
      </c>
      <c r="K14" s="50">
        <v>10</v>
      </c>
      <c r="L14" s="50">
        <v>10</v>
      </c>
      <c r="M14" s="56">
        <v>72</v>
      </c>
      <c r="N14" s="56">
        <f>IF(O14 &gt; 0, MAX(O$12:O$32) / O14, 0)</f>
        <v>1.5</v>
      </c>
      <c r="O14" s="56">
        <v>8</v>
      </c>
      <c r="P14" s="56">
        <f>M14*N14</f>
        <v>108</v>
      </c>
      <c r="Q14" s="57">
        <v>36</v>
      </c>
      <c r="R14" s="57">
        <v>4</v>
      </c>
      <c r="S14" s="57">
        <f>IF(R14 &gt; 0,Q14/R14,0)</f>
        <v>9</v>
      </c>
      <c r="T14" s="50">
        <f>MIN($H14:L14)</f>
        <v>8</v>
      </c>
      <c r="U14" s="57"/>
      <c r="V14" s="50">
        <v>4</v>
      </c>
      <c r="W14" s="28">
        <v>3</v>
      </c>
    </row>
    <row r="15" spans="1:23" x14ac:dyDescent="0.2">
      <c r="A15" s="48"/>
      <c r="B15" s="44" t="s">
        <v>108</v>
      </c>
      <c r="C15" s="45" t="s">
        <v>42</v>
      </c>
      <c r="D15" s="45">
        <v>137211625</v>
      </c>
      <c r="E15" s="46" t="s">
        <v>60</v>
      </c>
      <c r="F15" s="46" t="s">
        <v>149</v>
      </c>
      <c r="G15" s="1">
        <f>MATCH(D15,Данные!$D:$D,0)</f>
        <v>14</v>
      </c>
      <c r="H15" s="50">
        <v>9</v>
      </c>
      <c r="I15" s="50"/>
      <c r="J15" s="50">
        <v>9</v>
      </c>
      <c r="K15" s="50">
        <v>9</v>
      </c>
      <c r="L15" s="50">
        <v>7</v>
      </c>
      <c r="M15" s="56">
        <v>72</v>
      </c>
      <c r="N15" s="56">
        <f>IF(O15 &gt; 0, MAX(O$12:O$32) / O15, 0)</f>
        <v>1.5</v>
      </c>
      <c r="O15" s="56">
        <v>8</v>
      </c>
      <c r="P15" s="56">
        <f>M15*N15</f>
        <v>108</v>
      </c>
      <c r="Q15" s="57">
        <v>34</v>
      </c>
      <c r="R15" s="57">
        <v>4</v>
      </c>
      <c r="S15" s="57">
        <f>IF(R15 &gt; 0,Q15/R15,0)</f>
        <v>8.5</v>
      </c>
      <c r="T15" s="50">
        <f>MIN($H15:L15)</f>
        <v>7</v>
      </c>
      <c r="U15" s="57"/>
      <c r="V15" s="50">
        <v>4</v>
      </c>
      <c r="W15" s="28">
        <v>4</v>
      </c>
    </row>
    <row r="16" spans="1:23" x14ac:dyDescent="0.2">
      <c r="A16" s="47" t="s">
        <v>154</v>
      </c>
      <c r="B16" s="44" t="s">
        <v>112</v>
      </c>
      <c r="C16" s="45" t="s">
        <v>39</v>
      </c>
      <c r="D16" s="45">
        <v>137211612</v>
      </c>
      <c r="E16" s="46" t="s">
        <v>60</v>
      </c>
      <c r="F16" s="46" t="s">
        <v>149</v>
      </c>
      <c r="G16" s="1">
        <f>MATCH(D16,Данные!$D:$D,0)</f>
        <v>15</v>
      </c>
      <c r="H16" s="50">
        <v>8</v>
      </c>
      <c r="I16" s="50"/>
      <c r="J16" s="50">
        <v>8</v>
      </c>
      <c r="K16" s="50">
        <v>9</v>
      </c>
      <c r="L16" s="50">
        <v>10</v>
      </c>
      <c r="M16" s="56">
        <v>68</v>
      </c>
      <c r="N16" s="56">
        <f>IF(O16 &gt; 0, MAX(O$12:O$32) / O16, 0)</f>
        <v>1.5</v>
      </c>
      <c r="O16" s="56">
        <v>8</v>
      </c>
      <c r="P16" s="56">
        <f>M16*N16</f>
        <v>102</v>
      </c>
      <c r="Q16" s="57">
        <v>35</v>
      </c>
      <c r="R16" s="57">
        <v>4</v>
      </c>
      <c r="S16" s="57">
        <f>IF(R16 &gt; 0,Q16/R16,0)</f>
        <v>8.75</v>
      </c>
      <c r="T16" s="50">
        <f>MIN($H16:L16)</f>
        <v>8</v>
      </c>
      <c r="U16" s="57"/>
      <c r="V16" s="50">
        <v>4</v>
      </c>
      <c r="W16" s="28">
        <v>5</v>
      </c>
    </row>
    <row r="17" spans="1:23" x14ac:dyDescent="0.2">
      <c r="A17" s="48"/>
      <c r="B17" s="44" t="s">
        <v>79</v>
      </c>
      <c r="C17" s="45" t="s">
        <v>56</v>
      </c>
      <c r="D17" s="45">
        <v>137211755</v>
      </c>
      <c r="E17" s="46" t="s">
        <v>60</v>
      </c>
      <c r="F17" s="46" t="s">
        <v>149</v>
      </c>
      <c r="G17" s="1">
        <f>MATCH(D17,Данные!$D:$D,0)</f>
        <v>6</v>
      </c>
      <c r="H17" s="50">
        <v>9</v>
      </c>
      <c r="I17" s="50"/>
      <c r="J17" s="50">
        <v>7</v>
      </c>
      <c r="K17" s="50">
        <v>10</v>
      </c>
      <c r="L17" s="50">
        <v>9</v>
      </c>
      <c r="M17" s="56">
        <v>68</v>
      </c>
      <c r="N17" s="56">
        <f>IF(O17 &gt; 0, MAX(O$12:O$32) / O17, 0)</f>
        <v>1.5</v>
      </c>
      <c r="O17" s="56">
        <v>8</v>
      </c>
      <c r="P17" s="56">
        <f>M17*N17</f>
        <v>102</v>
      </c>
      <c r="Q17" s="57">
        <v>35</v>
      </c>
      <c r="R17" s="57">
        <v>4</v>
      </c>
      <c r="S17" s="57">
        <f>IF(R17 &gt; 0,Q17/R17,0)</f>
        <v>8.75</v>
      </c>
      <c r="T17" s="50">
        <f>MIN($H17:L17)</f>
        <v>7</v>
      </c>
      <c r="U17" s="57"/>
      <c r="V17" s="50">
        <v>4</v>
      </c>
      <c r="W17" s="28">
        <v>6</v>
      </c>
    </row>
    <row r="18" spans="1:23" x14ac:dyDescent="0.2">
      <c r="A18" s="48"/>
      <c r="B18" s="44" t="s">
        <v>83</v>
      </c>
      <c r="C18" s="45" t="s">
        <v>55</v>
      </c>
      <c r="D18" s="45">
        <v>137211742</v>
      </c>
      <c r="E18" s="46" t="s">
        <v>60</v>
      </c>
      <c r="F18" s="46" t="s">
        <v>149</v>
      </c>
      <c r="G18" s="1">
        <f>MATCH(D18,Данные!$D:$D,0)</f>
        <v>7</v>
      </c>
      <c r="H18" s="50">
        <v>7</v>
      </c>
      <c r="I18" s="50"/>
      <c r="J18" s="50">
        <v>8</v>
      </c>
      <c r="K18" s="50">
        <v>9</v>
      </c>
      <c r="L18" s="50">
        <v>9</v>
      </c>
      <c r="M18" s="56">
        <v>68</v>
      </c>
      <c r="N18" s="56">
        <f>IF(O18 &gt; 0, MAX(O$12:O$32) / O18, 0)</f>
        <v>1.5</v>
      </c>
      <c r="O18" s="56">
        <v>8</v>
      </c>
      <c r="P18" s="56">
        <f>M18*N18</f>
        <v>102</v>
      </c>
      <c r="Q18" s="57">
        <v>33</v>
      </c>
      <c r="R18" s="57">
        <v>4</v>
      </c>
      <c r="S18" s="57">
        <f>IF(R18 &gt; 0,Q18/R18,0)</f>
        <v>8.25</v>
      </c>
      <c r="T18" s="50">
        <f>MIN($H18:L18)</f>
        <v>7</v>
      </c>
      <c r="U18" s="57"/>
      <c r="V18" s="50">
        <v>4</v>
      </c>
      <c r="W18" s="28">
        <v>7</v>
      </c>
    </row>
    <row r="19" spans="1:23" x14ac:dyDescent="0.2">
      <c r="A19" s="48"/>
      <c r="B19" s="44" t="s">
        <v>90</v>
      </c>
      <c r="C19" s="45" t="s">
        <v>52</v>
      </c>
      <c r="D19" s="45">
        <v>137211716</v>
      </c>
      <c r="E19" s="46" t="s">
        <v>60</v>
      </c>
      <c r="F19" s="46" t="s">
        <v>149</v>
      </c>
      <c r="G19" s="1">
        <f>MATCH(D19,Данные!$D:$D,0)</f>
        <v>9</v>
      </c>
      <c r="H19" s="50">
        <v>8</v>
      </c>
      <c r="I19" s="50"/>
      <c r="J19" s="50">
        <v>9</v>
      </c>
      <c r="K19" s="50">
        <v>8</v>
      </c>
      <c r="L19" s="50">
        <v>7</v>
      </c>
      <c r="M19" s="56">
        <v>68</v>
      </c>
      <c r="N19" s="56">
        <f>IF(O19 &gt; 0, MAX(O$12:O$32) / O19, 0)</f>
        <v>1.5</v>
      </c>
      <c r="O19" s="56">
        <v>8</v>
      </c>
      <c r="P19" s="56">
        <f>M19*N19</f>
        <v>102</v>
      </c>
      <c r="Q19" s="57">
        <v>32</v>
      </c>
      <c r="R19" s="57">
        <v>4</v>
      </c>
      <c r="S19" s="57">
        <f>IF(R19 &gt; 0,Q19/R19,0)</f>
        <v>8</v>
      </c>
      <c r="T19" s="50">
        <f>MIN($H19:L19)</f>
        <v>7</v>
      </c>
      <c r="U19" s="57"/>
      <c r="V19" s="50">
        <v>4</v>
      </c>
      <c r="W19" s="28">
        <v>8</v>
      </c>
    </row>
    <row r="20" spans="1:23" x14ac:dyDescent="0.2">
      <c r="A20" s="48"/>
      <c r="B20" s="44" t="s">
        <v>130</v>
      </c>
      <c r="C20" s="45" t="s">
        <v>47</v>
      </c>
      <c r="D20" s="45">
        <v>137211500</v>
      </c>
      <c r="E20" s="46" t="s">
        <v>60</v>
      </c>
      <c r="F20" s="46" t="s">
        <v>149</v>
      </c>
      <c r="G20" s="1">
        <f>MATCH(D20,Данные!$D:$D,0)</f>
        <v>20</v>
      </c>
      <c r="H20" s="50">
        <v>7</v>
      </c>
      <c r="I20" s="50"/>
      <c r="J20" s="50">
        <v>7</v>
      </c>
      <c r="K20" s="50">
        <v>10</v>
      </c>
      <c r="L20" s="50">
        <v>6</v>
      </c>
      <c r="M20" s="56">
        <v>68</v>
      </c>
      <c r="N20" s="56">
        <f>IF(O20 &gt; 0, MAX(O$12:O$32) / O20, 0)</f>
        <v>1.5</v>
      </c>
      <c r="O20" s="56">
        <v>8</v>
      </c>
      <c r="P20" s="56">
        <f>M20*N20</f>
        <v>102</v>
      </c>
      <c r="Q20" s="57">
        <v>30</v>
      </c>
      <c r="R20" s="57">
        <v>4</v>
      </c>
      <c r="S20" s="57">
        <f>IF(R20 &gt; 0,Q20/R20,0)</f>
        <v>7.5</v>
      </c>
      <c r="T20" s="50">
        <f>MIN($H20:L20)</f>
        <v>6</v>
      </c>
      <c r="U20" s="57"/>
      <c r="V20" s="50">
        <v>4</v>
      </c>
      <c r="W20" s="28">
        <v>9</v>
      </c>
    </row>
    <row r="21" spans="1:23" x14ac:dyDescent="0.2">
      <c r="A21" s="48"/>
      <c r="B21" s="44" t="s">
        <v>64</v>
      </c>
      <c r="C21" s="45" t="s">
        <v>40</v>
      </c>
      <c r="D21" s="45">
        <v>137211461</v>
      </c>
      <c r="E21" s="46" t="s">
        <v>60</v>
      </c>
      <c r="F21" s="46" t="s">
        <v>149</v>
      </c>
      <c r="G21" s="1">
        <f>MATCH(D21,Данные!$D:$D,0)</f>
        <v>3</v>
      </c>
      <c r="H21" s="50">
        <v>5</v>
      </c>
      <c r="I21" s="50"/>
      <c r="J21" s="50">
        <v>8</v>
      </c>
      <c r="K21" s="50">
        <v>9</v>
      </c>
      <c r="L21" s="50">
        <v>7</v>
      </c>
      <c r="M21" s="56">
        <v>68</v>
      </c>
      <c r="N21" s="56">
        <f>IF(O21 &gt; 0, MAX(O$12:O$32) / O21, 0)</f>
        <v>1.5</v>
      </c>
      <c r="O21" s="56">
        <v>8</v>
      </c>
      <c r="P21" s="56">
        <f>M21*N21</f>
        <v>102</v>
      </c>
      <c r="Q21" s="57">
        <v>29</v>
      </c>
      <c r="R21" s="57">
        <v>4</v>
      </c>
      <c r="S21" s="57">
        <f>IF(R21 &gt; 0,Q21/R21,0)</f>
        <v>7.25</v>
      </c>
      <c r="T21" s="50">
        <f>MIN($H21:L21)</f>
        <v>5</v>
      </c>
      <c r="U21" s="57"/>
      <c r="V21" s="50">
        <v>4</v>
      </c>
      <c r="W21" s="28">
        <v>10</v>
      </c>
    </row>
    <row r="22" spans="1:23" x14ac:dyDescent="0.2">
      <c r="A22" s="43">
        <v>11</v>
      </c>
      <c r="B22" s="44" t="s">
        <v>101</v>
      </c>
      <c r="C22" s="45" t="s">
        <v>45</v>
      </c>
      <c r="D22" s="45">
        <v>137211651</v>
      </c>
      <c r="E22" s="46" t="s">
        <v>60</v>
      </c>
      <c r="F22" s="46" t="s">
        <v>149</v>
      </c>
      <c r="G22" s="1">
        <f>MATCH(D22,Данные!$D:$D,0)</f>
        <v>12</v>
      </c>
      <c r="H22" s="50">
        <v>8</v>
      </c>
      <c r="I22" s="50">
        <v>8</v>
      </c>
      <c r="J22" s="50">
        <v>8</v>
      </c>
      <c r="K22" s="50">
        <v>9</v>
      </c>
      <c r="L22" s="50">
        <v>7</v>
      </c>
      <c r="M22" s="56">
        <v>100</v>
      </c>
      <c r="N22" s="56">
        <f>IF(O22 &gt; 0, MAX(O$12:O$32) / O22, 0)</f>
        <v>1</v>
      </c>
      <c r="O22" s="56">
        <v>12</v>
      </c>
      <c r="P22" s="56">
        <f>M22*N22</f>
        <v>100</v>
      </c>
      <c r="Q22" s="57">
        <v>40</v>
      </c>
      <c r="R22" s="57">
        <v>5</v>
      </c>
      <c r="S22" s="57">
        <f>IF(R22 &gt; 0,Q22/R22,0)</f>
        <v>8</v>
      </c>
      <c r="T22" s="50">
        <f>MIN($H22:L22)</f>
        <v>7</v>
      </c>
      <c r="U22" s="57"/>
      <c r="V22" s="50">
        <v>5</v>
      </c>
      <c r="W22" s="28">
        <v>11</v>
      </c>
    </row>
    <row r="23" spans="1:23" x14ac:dyDescent="0.2">
      <c r="A23" s="47" t="s">
        <v>155</v>
      </c>
      <c r="B23" s="44" t="s">
        <v>142</v>
      </c>
      <c r="C23" s="45" t="s">
        <v>58</v>
      </c>
      <c r="D23" s="45">
        <v>137419518</v>
      </c>
      <c r="E23" s="46" t="s">
        <v>60</v>
      </c>
      <c r="F23" s="46" t="s">
        <v>150</v>
      </c>
      <c r="G23" s="1">
        <f>MATCH(D23,Данные!$D:$D,0)</f>
        <v>23</v>
      </c>
      <c r="H23" s="50">
        <v>9</v>
      </c>
      <c r="I23" s="50"/>
      <c r="J23" s="50">
        <v>7</v>
      </c>
      <c r="K23" s="50">
        <v>9</v>
      </c>
      <c r="L23" s="50">
        <v>10</v>
      </c>
      <c r="M23" s="56">
        <v>64</v>
      </c>
      <c r="N23" s="56">
        <f>IF(O23 &gt; 0, MAX(O$12:O$32) / O23, 0)</f>
        <v>1.5</v>
      </c>
      <c r="O23" s="56">
        <v>8</v>
      </c>
      <c r="P23" s="56">
        <f>M23*N23</f>
        <v>96</v>
      </c>
      <c r="Q23" s="57">
        <v>35</v>
      </c>
      <c r="R23" s="57">
        <v>4</v>
      </c>
      <c r="S23" s="57">
        <f>IF(R23 &gt; 0,Q23/R23,0)</f>
        <v>8.75</v>
      </c>
      <c r="T23" s="50">
        <f>MIN($H23:L23)</f>
        <v>7</v>
      </c>
      <c r="U23" s="57"/>
      <c r="V23" s="50">
        <v>4</v>
      </c>
      <c r="W23" s="28">
        <v>12</v>
      </c>
    </row>
    <row r="24" spans="1:23" x14ac:dyDescent="0.2">
      <c r="A24" s="48"/>
      <c r="B24" s="44" t="s">
        <v>93</v>
      </c>
      <c r="C24" s="45" t="s">
        <v>51</v>
      </c>
      <c r="D24" s="45">
        <v>137211703</v>
      </c>
      <c r="E24" s="46" t="s">
        <v>60</v>
      </c>
      <c r="F24" s="46" t="s">
        <v>149</v>
      </c>
      <c r="G24" s="1">
        <f>MATCH(D24,Данные!$D:$D,0)</f>
        <v>10</v>
      </c>
      <c r="H24" s="50">
        <v>9</v>
      </c>
      <c r="I24" s="50"/>
      <c r="J24" s="50">
        <v>8</v>
      </c>
      <c r="K24" s="50">
        <v>8</v>
      </c>
      <c r="L24" s="50">
        <v>8</v>
      </c>
      <c r="M24" s="56">
        <v>64</v>
      </c>
      <c r="N24" s="56">
        <f>IF(O24 &gt; 0, MAX(O$12:O$32) / O24, 0)</f>
        <v>1.5</v>
      </c>
      <c r="O24" s="56">
        <v>8</v>
      </c>
      <c r="P24" s="56">
        <f>M24*N24</f>
        <v>96</v>
      </c>
      <c r="Q24" s="57">
        <v>33</v>
      </c>
      <c r="R24" s="57">
        <v>4</v>
      </c>
      <c r="S24" s="57">
        <f>IF(R24 &gt; 0,Q24/R24,0)</f>
        <v>8.25</v>
      </c>
      <c r="T24" s="50">
        <f>MIN($H24:L24)</f>
        <v>8</v>
      </c>
      <c r="U24" s="57"/>
      <c r="V24" s="50">
        <v>4</v>
      </c>
      <c r="W24" s="28">
        <v>13</v>
      </c>
    </row>
    <row r="25" spans="1:23" x14ac:dyDescent="0.2">
      <c r="A25" s="48"/>
      <c r="B25" s="44" t="s">
        <v>127</v>
      </c>
      <c r="C25" s="45" t="s">
        <v>48</v>
      </c>
      <c r="D25" s="45">
        <v>137211513</v>
      </c>
      <c r="E25" s="46" t="s">
        <v>60</v>
      </c>
      <c r="F25" s="46" t="s">
        <v>149</v>
      </c>
      <c r="G25" s="1">
        <f>MATCH(D25,Данные!$D:$D,0)</f>
        <v>19</v>
      </c>
      <c r="H25" s="50">
        <v>7</v>
      </c>
      <c r="I25" s="50"/>
      <c r="J25" s="50">
        <v>8</v>
      </c>
      <c r="K25" s="50">
        <v>8</v>
      </c>
      <c r="L25" s="50">
        <v>9</v>
      </c>
      <c r="M25" s="56">
        <v>64</v>
      </c>
      <c r="N25" s="56">
        <f>IF(O25 &gt; 0, MAX(O$12:O$32) / O25, 0)</f>
        <v>1.5</v>
      </c>
      <c r="O25" s="56">
        <v>8</v>
      </c>
      <c r="P25" s="56">
        <f>M25*N25</f>
        <v>96</v>
      </c>
      <c r="Q25" s="57">
        <v>32</v>
      </c>
      <c r="R25" s="57">
        <v>4</v>
      </c>
      <c r="S25" s="57">
        <f>IF(R25 &gt; 0,Q25/R25,0)</f>
        <v>8</v>
      </c>
      <c r="T25" s="50">
        <f>MIN($H25:L25)</f>
        <v>7</v>
      </c>
      <c r="U25" s="57"/>
      <c r="V25" s="50">
        <v>4</v>
      </c>
      <c r="W25" s="28">
        <v>14</v>
      </c>
    </row>
    <row r="26" spans="1:23" x14ac:dyDescent="0.2">
      <c r="A26" s="48"/>
      <c r="B26" s="44" t="s">
        <v>119</v>
      </c>
      <c r="C26" s="45" t="s">
        <v>53</v>
      </c>
      <c r="D26" s="45">
        <v>137211539</v>
      </c>
      <c r="E26" s="46" t="s">
        <v>60</v>
      </c>
      <c r="F26" s="46" t="s">
        <v>149</v>
      </c>
      <c r="G26" s="1">
        <f>MATCH(D26,Данные!$D:$D,0)</f>
        <v>17</v>
      </c>
      <c r="H26" s="50">
        <v>9</v>
      </c>
      <c r="I26" s="50"/>
      <c r="J26" s="50">
        <v>8</v>
      </c>
      <c r="K26" s="50">
        <v>8</v>
      </c>
      <c r="L26" s="50">
        <v>7</v>
      </c>
      <c r="M26" s="56">
        <v>64</v>
      </c>
      <c r="N26" s="56">
        <f>IF(O26 &gt; 0, MAX(O$12:O$32) / O26, 0)</f>
        <v>1.5</v>
      </c>
      <c r="O26" s="56">
        <v>8</v>
      </c>
      <c r="P26" s="56">
        <f>M26*N26</f>
        <v>96</v>
      </c>
      <c r="Q26" s="57">
        <v>32</v>
      </c>
      <c r="R26" s="57">
        <v>4</v>
      </c>
      <c r="S26" s="57">
        <f>IF(R26 &gt; 0,Q26/R26,0)</f>
        <v>8</v>
      </c>
      <c r="T26" s="50">
        <f>MIN($H26:L26)</f>
        <v>7</v>
      </c>
      <c r="U26" s="57"/>
      <c r="V26" s="50">
        <v>4</v>
      </c>
      <c r="W26" s="28">
        <v>15</v>
      </c>
    </row>
    <row r="27" spans="1:23" x14ac:dyDescent="0.2">
      <c r="A27" s="43">
        <v>16</v>
      </c>
      <c r="B27" s="44" t="s">
        <v>71</v>
      </c>
      <c r="C27" s="45" t="s">
        <v>49</v>
      </c>
      <c r="D27" s="45">
        <v>137419505</v>
      </c>
      <c r="E27" s="46" t="s">
        <v>60</v>
      </c>
      <c r="F27" s="46" t="s">
        <v>150</v>
      </c>
      <c r="G27" s="1">
        <f>MATCH(D27,Данные!$D:$D,0)</f>
        <v>4</v>
      </c>
      <c r="H27" s="50">
        <v>4</v>
      </c>
      <c r="I27" s="50"/>
      <c r="J27" s="50">
        <v>7</v>
      </c>
      <c r="K27" s="50">
        <v>8</v>
      </c>
      <c r="L27" s="50">
        <v>10</v>
      </c>
      <c r="M27" s="56">
        <v>60</v>
      </c>
      <c r="N27" s="56">
        <f>IF(O27 &gt; 0, MAX(O$12:O$32) / O27, 0)</f>
        <v>1.5</v>
      </c>
      <c r="O27" s="56">
        <v>8</v>
      </c>
      <c r="P27" s="56">
        <f>M27*N27</f>
        <v>90</v>
      </c>
      <c r="Q27" s="57">
        <v>29</v>
      </c>
      <c r="R27" s="57">
        <v>4</v>
      </c>
      <c r="S27" s="57">
        <f>IF(R27 &gt; 0,Q27/R27,0)</f>
        <v>7.25</v>
      </c>
      <c r="T27" s="50">
        <f>MIN($H27:L27)</f>
        <v>4</v>
      </c>
      <c r="U27" s="57"/>
      <c r="V27" s="50">
        <v>4</v>
      </c>
      <c r="W27" s="28">
        <v>16</v>
      </c>
    </row>
    <row r="28" spans="1:23" x14ac:dyDescent="0.2">
      <c r="A28" s="43">
        <v>17</v>
      </c>
      <c r="B28" s="44" t="s">
        <v>86</v>
      </c>
      <c r="C28" s="45" t="s">
        <v>54</v>
      </c>
      <c r="D28" s="45">
        <v>137211729</v>
      </c>
      <c r="E28" s="46" t="s">
        <v>60</v>
      </c>
      <c r="F28" s="46" t="s">
        <v>149</v>
      </c>
      <c r="G28" s="1">
        <f>MATCH(D28,Данные!$D:$D,0)</f>
        <v>8</v>
      </c>
      <c r="H28" s="50">
        <v>6</v>
      </c>
      <c r="I28" s="50"/>
      <c r="J28" s="50">
        <v>6</v>
      </c>
      <c r="K28" s="50">
        <v>8</v>
      </c>
      <c r="L28" s="50">
        <v>9</v>
      </c>
      <c r="M28" s="56">
        <v>56</v>
      </c>
      <c r="N28" s="56">
        <f>IF(O28 &gt; 0, MAX(O$12:O$32) / O28, 0)</f>
        <v>1.5</v>
      </c>
      <c r="O28" s="56">
        <v>8</v>
      </c>
      <c r="P28" s="56">
        <f>M28*N28</f>
        <v>84</v>
      </c>
      <c r="Q28" s="57">
        <v>29</v>
      </c>
      <c r="R28" s="57">
        <v>4</v>
      </c>
      <c r="S28" s="57">
        <f>IF(R28 &gt; 0,Q28/R28,0)</f>
        <v>7.25</v>
      </c>
      <c r="T28" s="50">
        <f>MIN($H28:L28)</f>
        <v>6</v>
      </c>
      <c r="U28" s="57"/>
      <c r="V28" s="50">
        <v>4</v>
      </c>
      <c r="W28" s="28">
        <v>17</v>
      </c>
    </row>
    <row r="29" spans="1:23" x14ac:dyDescent="0.2">
      <c r="A29" s="43">
        <v>18</v>
      </c>
      <c r="B29" s="44" t="s">
        <v>116</v>
      </c>
      <c r="C29" s="45" t="s">
        <v>57</v>
      </c>
      <c r="D29" s="45">
        <v>137211565</v>
      </c>
      <c r="E29" s="46" t="s">
        <v>60</v>
      </c>
      <c r="F29" s="46" t="s">
        <v>149</v>
      </c>
      <c r="G29" s="1">
        <f>MATCH(D29,Данные!$D:$D,0)</f>
        <v>16</v>
      </c>
      <c r="H29" s="50">
        <v>5</v>
      </c>
      <c r="I29" s="50"/>
      <c r="J29" s="50">
        <v>5</v>
      </c>
      <c r="K29" s="50">
        <v>8</v>
      </c>
      <c r="L29" s="50">
        <v>10</v>
      </c>
      <c r="M29" s="56">
        <v>52</v>
      </c>
      <c r="N29" s="56">
        <f>IF(O29 &gt; 0, MAX(O$12:O$32) / O29, 0)</f>
        <v>1.5</v>
      </c>
      <c r="O29" s="56">
        <v>8</v>
      </c>
      <c r="P29" s="56">
        <f>M29*N29</f>
        <v>78</v>
      </c>
      <c r="Q29" s="57">
        <v>28</v>
      </c>
      <c r="R29" s="57">
        <v>4</v>
      </c>
      <c r="S29" s="57">
        <f>IF(R29 &gt; 0,Q29/R29,0)</f>
        <v>7</v>
      </c>
      <c r="T29" s="50">
        <f>MIN($H29:L29)</f>
        <v>5</v>
      </c>
      <c r="U29" s="57"/>
      <c r="V29" s="50">
        <v>4</v>
      </c>
      <c r="W29" s="28">
        <v>18</v>
      </c>
    </row>
    <row r="30" spans="1:23" x14ac:dyDescent="0.2">
      <c r="A30" s="43">
        <v>19</v>
      </c>
      <c r="B30" s="44" t="s">
        <v>97</v>
      </c>
      <c r="C30" s="49" t="s">
        <v>46</v>
      </c>
      <c r="D30" s="45">
        <v>137211664</v>
      </c>
      <c r="E30" s="46" t="s">
        <v>60</v>
      </c>
      <c r="F30" s="46" t="s">
        <v>149</v>
      </c>
      <c r="G30" s="1">
        <f>MATCH(D30,Данные!$D:$D,0)</f>
        <v>11</v>
      </c>
      <c r="H30" s="50">
        <v>4</v>
      </c>
      <c r="I30" s="50"/>
      <c r="J30" s="50">
        <v>7</v>
      </c>
      <c r="K30" s="50">
        <v>5</v>
      </c>
      <c r="L30" s="51" t="s">
        <v>151</v>
      </c>
      <c r="M30" s="56">
        <v>48</v>
      </c>
      <c r="N30" s="56">
        <f>IF(O30 &gt; 0, MAX(O$12:O$32) / O30, 0)</f>
        <v>1.5</v>
      </c>
      <c r="O30" s="56">
        <v>8</v>
      </c>
      <c r="P30" s="56">
        <f>M30*N30</f>
        <v>72</v>
      </c>
      <c r="Q30" s="57">
        <v>16</v>
      </c>
      <c r="R30" s="57">
        <v>3</v>
      </c>
      <c r="S30" s="57">
        <f>IF(R30 &gt; 0,Q30/R30,0)</f>
        <v>5.333333333333333</v>
      </c>
      <c r="T30" s="50">
        <f>MIN($H30:L30)</f>
        <v>4</v>
      </c>
      <c r="U30" s="57" t="s">
        <v>152</v>
      </c>
      <c r="V30" s="50">
        <v>3</v>
      </c>
      <c r="W30" s="28">
        <v>19</v>
      </c>
    </row>
    <row r="31" spans="1:23" x14ac:dyDescent="0.2">
      <c r="A31" s="43">
        <v>20</v>
      </c>
      <c r="B31" s="44" t="s">
        <v>134</v>
      </c>
      <c r="C31" s="49" t="s">
        <v>44</v>
      </c>
      <c r="D31" s="45">
        <v>137211487</v>
      </c>
      <c r="E31" s="46" t="s">
        <v>60</v>
      </c>
      <c r="F31" s="46" t="s">
        <v>149</v>
      </c>
      <c r="G31" s="1">
        <f>MATCH(D31,Данные!$D:$D,0)</f>
        <v>21</v>
      </c>
      <c r="H31" s="50">
        <v>10</v>
      </c>
      <c r="I31" s="50"/>
      <c r="J31" s="51" t="s">
        <v>151</v>
      </c>
      <c r="K31" s="51" t="s">
        <v>151</v>
      </c>
      <c r="L31" s="51" t="s">
        <v>151</v>
      </c>
      <c r="M31" s="56">
        <v>0</v>
      </c>
      <c r="N31" s="56">
        <f>IF(O31 &gt; 0, MAX(O$12:O$32) / O31, 0)</f>
        <v>1.5</v>
      </c>
      <c r="O31" s="56">
        <v>8</v>
      </c>
      <c r="P31" s="56">
        <f>M31*N31</f>
        <v>0</v>
      </c>
      <c r="Q31" s="57">
        <v>10</v>
      </c>
      <c r="R31" s="57">
        <v>1</v>
      </c>
      <c r="S31" s="57">
        <f>IF(R31 &gt; 0,Q31/R31,0)</f>
        <v>10</v>
      </c>
      <c r="T31" s="50">
        <f>MIN($H31:L31)</f>
        <v>10</v>
      </c>
      <c r="U31" s="57" t="s">
        <v>152</v>
      </c>
      <c r="V31" s="50">
        <v>1</v>
      </c>
      <c r="W31" s="28">
        <v>20</v>
      </c>
    </row>
    <row r="32" spans="1:23" x14ac:dyDescent="0.2">
      <c r="A32" s="43">
        <v>21</v>
      </c>
      <c r="B32" s="44" t="s">
        <v>75</v>
      </c>
      <c r="C32" s="49" t="s">
        <v>59</v>
      </c>
      <c r="D32" s="45">
        <v>137211768</v>
      </c>
      <c r="E32" s="46" t="s">
        <v>60</v>
      </c>
      <c r="F32" s="46" t="s">
        <v>149</v>
      </c>
      <c r="G32" s="1">
        <f>MATCH(D32,Данные!$D:$D,0)</f>
        <v>5</v>
      </c>
      <c r="H32" s="50">
        <v>4</v>
      </c>
      <c r="I32" s="50"/>
      <c r="J32" s="51" t="s">
        <v>151</v>
      </c>
      <c r="K32" s="51" t="s">
        <v>151</v>
      </c>
      <c r="L32" s="51" t="s">
        <v>151</v>
      </c>
      <c r="M32" s="56">
        <v>0</v>
      </c>
      <c r="N32" s="56">
        <f>IF(O32 &gt; 0, MAX(O$12:O$32) / O32, 0)</f>
        <v>1.5</v>
      </c>
      <c r="O32" s="56">
        <v>8</v>
      </c>
      <c r="P32" s="56">
        <f>M32*N32</f>
        <v>0</v>
      </c>
      <c r="Q32" s="57">
        <v>4</v>
      </c>
      <c r="R32" s="57">
        <v>1</v>
      </c>
      <c r="S32" s="57">
        <f>IF(R32 &gt; 0,Q32/R32,0)</f>
        <v>4</v>
      </c>
      <c r="T32" s="50">
        <f>MIN($H32:L32)</f>
        <v>4</v>
      </c>
      <c r="U32" s="57" t="s">
        <v>152</v>
      </c>
      <c r="V32" s="50">
        <v>1</v>
      </c>
      <c r="W32" s="28">
        <v>21</v>
      </c>
    </row>
  </sheetData>
  <sheetCalcPr fullCalcOnLoad="1"/>
  <sortState ref="B12:W32">
    <sortCondition descending="1" ref="P6"/>
    <sortCondition descending="1" ref="S6"/>
  </sortState>
  <mergeCells count="26">
    <mergeCell ref="I9:J9"/>
    <mergeCell ref="I8:L8"/>
    <mergeCell ref="K9:L9"/>
    <mergeCell ref="A13:A15"/>
    <mergeCell ref="A16:A21"/>
    <mergeCell ref="A23:A26"/>
    <mergeCell ref="B8:B10"/>
    <mergeCell ref="A8:A10"/>
    <mergeCell ref="S2:V3"/>
    <mergeCell ref="S1:V1"/>
    <mergeCell ref="T8:T11"/>
    <mergeCell ref="R8:R11"/>
    <mergeCell ref="F8:F10"/>
    <mergeCell ref="E8:E10"/>
    <mergeCell ref="D8:D10"/>
    <mergeCell ref="C8:C10"/>
    <mergeCell ref="W8:W11"/>
    <mergeCell ref="A11:F11"/>
    <mergeCell ref="V8:V11"/>
    <mergeCell ref="M8:M11"/>
    <mergeCell ref="P8:P11"/>
    <mergeCell ref="S8:S11"/>
    <mergeCell ref="N8:N11"/>
    <mergeCell ref="U8:U11"/>
    <mergeCell ref="O8:O11"/>
    <mergeCell ref="Q8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7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139786118</v>
      </c>
      <c r="B3" s="17">
        <v>5</v>
      </c>
      <c r="C3" s="17" t="s">
        <v>60</v>
      </c>
      <c r="D3" s="17">
        <v>137211461</v>
      </c>
      <c r="E3" s="7" t="s">
        <v>61</v>
      </c>
      <c r="F3" s="7" t="s">
        <v>62</v>
      </c>
      <c r="G3" s="7" t="s">
        <v>63</v>
      </c>
      <c r="H3" s="36" t="s">
        <v>64</v>
      </c>
      <c r="I3" s="7" t="s">
        <v>65</v>
      </c>
      <c r="J3" s="17">
        <v>0</v>
      </c>
      <c r="K3" s="17" t="s">
        <v>66</v>
      </c>
      <c r="L3" s="17" t="s">
        <v>67</v>
      </c>
      <c r="N3" s="17">
        <v>0</v>
      </c>
      <c r="O3" s="17">
        <v>0</v>
      </c>
      <c r="P3" s="17">
        <v>1</v>
      </c>
      <c r="Q3" s="17">
        <v>1</v>
      </c>
      <c r="R3">
        <v>121493589</v>
      </c>
      <c r="S3">
        <v>2098</v>
      </c>
      <c r="U3">
        <f>MATCH(D3,Отчет!$D:$D,0)</f>
        <v>21</v>
      </c>
    </row>
    <row r="4" spans="1:21" x14ac:dyDescent="0.2">
      <c r="A4" s="17">
        <v>139786160</v>
      </c>
      <c r="B4" s="17">
        <v>4</v>
      </c>
      <c r="C4" s="17" t="s">
        <v>60</v>
      </c>
      <c r="D4" s="17">
        <v>137419505</v>
      </c>
      <c r="E4" s="7" t="s">
        <v>68</v>
      </c>
      <c r="F4" s="7" t="s">
        <v>69</v>
      </c>
      <c r="G4" s="7" t="s">
        <v>70</v>
      </c>
      <c r="H4" s="36" t="s">
        <v>71</v>
      </c>
      <c r="I4" s="7" t="s">
        <v>65</v>
      </c>
      <c r="J4" s="17">
        <v>0</v>
      </c>
      <c r="K4" s="17" t="s">
        <v>66</v>
      </c>
      <c r="L4" s="17" t="s">
        <v>67</v>
      </c>
      <c r="N4" s="17">
        <v>0</v>
      </c>
      <c r="O4" s="17">
        <v>0</v>
      </c>
      <c r="P4" s="17">
        <v>1</v>
      </c>
      <c r="Q4" s="17">
        <v>0</v>
      </c>
      <c r="R4">
        <v>121493589</v>
      </c>
      <c r="S4">
        <v>2098</v>
      </c>
      <c r="U4">
        <f>MATCH(D4,Отчет!$D:$D,0)</f>
        <v>27</v>
      </c>
    </row>
    <row r="5" spans="1:21" x14ac:dyDescent="0.2">
      <c r="A5" s="17">
        <v>139786208</v>
      </c>
      <c r="B5" s="17">
        <v>4</v>
      </c>
      <c r="C5" s="17" t="s">
        <v>60</v>
      </c>
      <c r="D5" s="17">
        <v>137211768</v>
      </c>
      <c r="E5" s="7" t="s">
        <v>72</v>
      </c>
      <c r="F5" s="7" t="s">
        <v>73</v>
      </c>
      <c r="G5" s="7" t="s">
        <v>74</v>
      </c>
      <c r="H5" s="36" t="s">
        <v>75</v>
      </c>
      <c r="I5" s="7" t="s">
        <v>65</v>
      </c>
      <c r="J5" s="17">
        <v>0</v>
      </c>
      <c r="K5" s="17" t="s">
        <v>66</v>
      </c>
      <c r="L5" s="17" t="s">
        <v>67</v>
      </c>
      <c r="N5" s="17">
        <v>0</v>
      </c>
      <c r="O5" s="17">
        <v>0</v>
      </c>
      <c r="P5" s="17">
        <v>1</v>
      </c>
      <c r="Q5" s="17">
        <v>1</v>
      </c>
      <c r="R5">
        <v>121493589</v>
      </c>
      <c r="S5">
        <v>2098</v>
      </c>
      <c r="U5">
        <f>MATCH(D5,Отчет!$D:$D,0)</f>
        <v>32</v>
      </c>
    </row>
    <row r="6" spans="1:21" x14ac:dyDescent="0.2">
      <c r="A6" s="17">
        <v>139786196</v>
      </c>
      <c r="B6" s="17">
        <v>9</v>
      </c>
      <c r="C6" s="17" t="s">
        <v>60</v>
      </c>
      <c r="D6" s="17">
        <v>137211755</v>
      </c>
      <c r="E6" s="7" t="s">
        <v>76</v>
      </c>
      <c r="F6" s="7" t="s">
        <v>77</v>
      </c>
      <c r="G6" s="7" t="s">
        <v>78</v>
      </c>
      <c r="H6" s="36" t="s">
        <v>79</v>
      </c>
      <c r="I6" s="7" t="s">
        <v>65</v>
      </c>
      <c r="J6" s="17">
        <v>0</v>
      </c>
      <c r="K6" s="17" t="s">
        <v>66</v>
      </c>
      <c r="L6" s="17" t="s">
        <v>67</v>
      </c>
      <c r="N6" s="17">
        <v>0</v>
      </c>
      <c r="O6" s="17">
        <v>0</v>
      </c>
      <c r="P6" s="17">
        <v>1</v>
      </c>
      <c r="Q6" s="17">
        <v>1</v>
      </c>
      <c r="R6">
        <v>121493589</v>
      </c>
      <c r="S6">
        <v>2098</v>
      </c>
      <c r="U6">
        <f>MATCH(D6,Отчет!$D:$D,0)</f>
        <v>17</v>
      </c>
    </row>
    <row r="7" spans="1:21" x14ac:dyDescent="0.2">
      <c r="A7" s="17">
        <v>139786192</v>
      </c>
      <c r="B7" s="17">
        <v>7</v>
      </c>
      <c r="C7" s="17" t="s">
        <v>60</v>
      </c>
      <c r="D7" s="17">
        <v>137211742</v>
      </c>
      <c r="E7" s="7" t="s">
        <v>80</v>
      </c>
      <c r="F7" s="7" t="s">
        <v>81</v>
      </c>
      <c r="G7" s="7" t="s">
        <v>82</v>
      </c>
      <c r="H7" s="36" t="s">
        <v>83</v>
      </c>
      <c r="I7" s="7" t="s">
        <v>65</v>
      </c>
      <c r="J7" s="17">
        <v>0</v>
      </c>
      <c r="K7" s="17" t="s">
        <v>66</v>
      </c>
      <c r="L7" s="17" t="s">
        <v>67</v>
      </c>
      <c r="N7" s="17">
        <v>0</v>
      </c>
      <c r="O7" s="17">
        <v>0</v>
      </c>
      <c r="P7" s="17">
        <v>1</v>
      </c>
      <c r="Q7" s="17">
        <v>1</v>
      </c>
      <c r="R7">
        <v>121493589</v>
      </c>
      <c r="S7">
        <v>2098</v>
      </c>
      <c r="U7">
        <f>MATCH(D7,Отчет!$D:$D,0)</f>
        <v>18</v>
      </c>
    </row>
    <row r="8" spans="1:21" x14ac:dyDescent="0.2">
      <c r="A8" s="17">
        <v>139786188</v>
      </c>
      <c r="B8" s="17">
        <v>6</v>
      </c>
      <c r="C8" s="17" t="s">
        <v>60</v>
      </c>
      <c r="D8" s="17">
        <v>137211729</v>
      </c>
      <c r="E8" s="7" t="s">
        <v>84</v>
      </c>
      <c r="F8" s="7" t="s">
        <v>69</v>
      </c>
      <c r="G8" s="7" t="s">
        <v>85</v>
      </c>
      <c r="H8" s="36" t="s">
        <v>86</v>
      </c>
      <c r="I8" s="7" t="s">
        <v>65</v>
      </c>
      <c r="J8" s="17">
        <v>0</v>
      </c>
      <c r="K8" s="17" t="s">
        <v>66</v>
      </c>
      <c r="L8" s="17" t="s">
        <v>67</v>
      </c>
      <c r="N8" s="17">
        <v>0</v>
      </c>
      <c r="O8" s="17">
        <v>0</v>
      </c>
      <c r="P8" s="17">
        <v>1</v>
      </c>
      <c r="Q8" s="17">
        <v>1</v>
      </c>
      <c r="R8">
        <v>121493589</v>
      </c>
      <c r="S8">
        <v>2098</v>
      </c>
      <c r="U8">
        <f>MATCH(D8,Отчет!$D:$D,0)</f>
        <v>28</v>
      </c>
    </row>
    <row r="9" spans="1:21" x14ac:dyDescent="0.2">
      <c r="A9" s="17">
        <v>139786180</v>
      </c>
      <c r="B9" s="17">
        <v>8</v>
      </c>
      <c r="C9" s="17" t="s">
        <v>60</v>
      </c>
      <c r="D9" s="17">
        <v>137211716</v>
      </c>
      <c r="E9" s="7" t="s">
        <v>87</v>
      </c>
      <c r="F9" s="7" t="s">
        <v>88</v>
      </c>
      <c r="G9" s="7" t="s">
        <v>89</v>
      </c>
      <c r="H9" s="36" t="s">
        <v>90</v>
      </c>
      <c r="I9" s="7" t="s">
        <v>65</v>
      </c>
      <c r="J9" s="17">
        <v>0</v>
      </c>
      <c r="K9" s="17" t="s">
        <v>66</v>
      </c>
      <c r="L9" s="17" t="s">
        <v>67</v>
      </c>
      <c r="N9" s="17">
        <v>0</v>
      </c>
      <c r="O9" s="17">
        <v>0</v>
      </c>
      <c r="P9" s="17">
        <v>1</v>
      </c>
      <c r="Q9" s="17">
        <v>1</v>
      </c>
      <c r="R9">
        <v>121493589</v>
      </c>
      <c r="S9">
        <v>2098</v>
      </c>
      <c r="U9">
        <f>MATCH(D9,Отчет!$D:$D,0)</f>
        <v>19</v>
      </c>
    </row>
    <row r="10" spans="1:21" x14ac:dyDescent="0.2">
      <c r="A10" s="17">
        <v>139786172</v>
      </c>
      <c r="B10" s="17">
        <v>9</v>
      </c>
      <c r="C10" s="17" t="s">
        <v>60</v>
      </c>
      <c r="D10" s="17">
        <v>137211703</v>
      </c>
      <c r="E10" s="7" t="s">
        <v>91</v>
      </c>
      <c r="F10" s="7" t="s">
        <v>92</v>
      </c>
      <c r="G10" s="7" t="s">
        <v>74</v>
      </c>
      <c r="H10" s="36" t="s">
        <v>93</v>
      </c>
      <c r="I10" s="7" t="s">
        <v>65</v>
      </c>
      <c r="J10" s="17">
        <v>0</v>
      </c>
      <c r="K10" s="17" t="s">
        <v>66</v>
      </c>
      <c r="L10" s="17" t="s">
        <v>67</v>
      </c>
      <c r="N10" s="17">
        <v>0</v>
      </c>
      <c r="O10" s="17">
        <v>0</v>
      </c>
      <c r="P10" s="17">
        <v>1</v>
      </c>
      <c r="Q10" s="17">
        <v>1</v>
      </c>
      <c r="R10">
        <v>121493589</v>
      </c>
      <c r="S10">
        <v>2098</v>
      </c>
      <c r="U10">
        <f>MATCH(D10,Отчет!$D:$D,0)</f>
        <v>24</v>
      </c>
    </row>
    <row r="11" spans="1:21" x14ac:dyDescent="0.2">
      <c r="A11" s="17">
        <v>139786142</v>
      </c>
      <c r="B11" s="17">
        <v>4</v>
      </c>
      <c r="C11" s="17" t="s">
        <v>60</v>
      </c>
      <c r="D11" s="17">
        <v>137211664</v>
      </c>
      <c r="E11" s="7" t="s">
        <v>94</v>
      </c>
      <c r="F11" s="7" t="s">
        <v>95</v>
      </c>
      <c r="G11" s="7" t="s">
        <v>96</v>
      </c>
      <c r="H11" s="36" t="s">
        <v>97</v>
      </c>
      <c r="I11" s="7" t="s">
        <v>65</v>
      </c>
      <c r="J11" s="17">
        <v>0</v>
      </c>
      <c r="K11" s="17" t="s">
        <v>66</v>
      </c>
      <c r="L11" s="17" t="s">
        <v>67</v>
      </c>
      <c r="N11" s="17">
        <v>0</v>
      </c>
      <c r="O11" s="17">
        <v>0</v>
      </c>
      <c r="P11" s="17">
        <v>1</v>
      </c>
      <c r="Q11" s="17">
        <v>1</v>
      </c>
      <c r="R11">
        <v>121493589</v>
      </c>
      <c r="S11">
        <v>2098</v>
      </c>
      <c r="U11">
        <f>MATCH(D11,Отчет!$D:$D,0)</f>
        <v>30</v>
      </c>
    </row>
    <row r="12" spans="1:21" x14ac:dyDescent="0.2">
      <c r="A12" s="17">
        <v>139786138</v>
      </c>
      <c r="B12" s="17">
        <v>8</v>
      </c>
      <c r="C12" s="17" t="s">
        <v>60</v>
      </c>
      <c r="D12" s="17">
        <v>137211651</v>
      </c>
      <c r="E12" s="7" t="s">
        <v>98</v>
      </c>
      <c r="F12" s="7" t="s">
        <v>99</v>
      </c>
      <c r="G12" s="7" t="s">
        <v>100</v>
      </c>
      <c r="H12" s="36" t="s">
        <v>101</v>
      </c>
      <c r="I12" s="7" t="s">
        <v>65</v>
      </c>
      <c r="J12" s="17">
        <v>0</v>
      </c>
      <c r="K12" s="17" t="s">
        <v>66</v>
      </c>
      <c r="L12" s="17" t="s">
        <v>67</v>
      </c>
      <c r="N12" s="17">
        <v>0</v>
      </c>
      <c r="O12" s="17">
        <v>0</v>
      </c>
      <c r="P12" s="17">
        <v>1</v>
      </c>
      <c r="Q12" s="17">
        <v>1</v>
      </c>
      <c r="R12">
        <v>121493589</v>
      </c>
      <c r="S12">
        <v>2098</v>
      </c>
      <c r="U12">
        <f>MATCH(D12,Отчет!$D:$D,0)</f>
        <v>22</v>
      </c>
    </row>
    <row r="13" spans="1:21" x14ac:dyDescent="0.2">
      <c r="A13" s="17">
        <v>139786130</v>
      </c>
      <c r="B13" s="17">
        <v>8</v>
      </c>
      <c r="C13" s="17" t="s">
        <v>60</v>
      </c>
      <c r="D13" s="17">
        <v>137211638</v>
      </c>
      <c r="E13" s="7" t="s">
        <v>102</v>
      </c>
      <c r="F13" s="7" t="s">
        <v>103</v>
      </c>
      <c r="G13" s="7" t="s">
        <v>104</v>
      </c>
      <c r="H13" s="36" t="s">
        <v>105</v>
      </c>
      <c r="I13" s="7" t="s">
        <v>65</v>
      </c>
      <c r="J13" s="17">
        <v>0</v>
      </c>
      <c r="K13" s="17" t="s">
        <v>66</v>
      </c>
      <c r="L13" s="17" t="s">
        <v>67</v>
      </c>
      <c r="N13" s="17">
        <v>0</v>
      </c>
      <c r="O13" s="17">
        <v>0</v>
      </c>
      <c r="P13" s="17">
        <v>1</v>
      </c>
      <c r="Q13" s="17">
        <v>1</v>
      </c>
      <c r="R13">
        <v>121493589</v>
      </c>
      <c r="S13">
        <v>2098</v>
      </c>
      <c r="U13">
        <f>MATCH(D13,Отчет!$D:$D,0)</f>
        <v>14</v>
      </c>
    </row>
    <row r="14" spans="1:21" x14ac:dyDescent="0.2">
      <c r="A14" s="17">
        <v>139786126</v>
      </c>
      <c r="B14" s="17">
        <v>9</v>
      </c>
      <c r="C14" s="17" t="s">
        <v>60</v>
      </c>
      <c r="D14" s="17">
        <v>137211625</v>
      </c>
      <c r="E14" s="7" t="s">
        <v>106</v>
      </c>
      <c r="F14" s="7" t="s">
        <v>107</v>
      </c>
      <c r="G14" s="7" t="s">
        <v>100</v>
      </c>
      <c r="H14" s="36" t="s">
        <v>108</v>
      </c>
      <c r="I14" s="7" t="s">
        <v>65</v>
      </c>
      <c r="J14" s="17">
        <v>0</v>
      </c>
      <c r="K14" s="17" t="s">
        <v>66</v>
      </c>
      <c r="L14" s="17" t="s">
        <v>67</v>
      </c>
      <c r="N14" s="17">
        <v>0</v>
      </c>
      <c r="O14" s="17">
        <v>0</v>
      </c>
      <c r="P14" s="17">
        <v>1</v>
      </c>
      <c r="Q14" s="17">
        <v>1</v>
      </c>
      <c r="R14">
        <v>121493589</v>
      </c>
      <c r="S14">
        <v>2098</v>
      </c>
      <c r="U14">
        <f>MATCH(D14,Отчет!$D:$D,0)</f>
        <v>15</v>
      </c>
    </row>
    <row r="15" spans="1:21" x14ac:dyDescent="0.2">
      <c r="A15" s="17">
        <v>139786114</v>
      </c>
      <c r="B15" s="17">
        <v>8</v>
      </c>
      <c r="C15" s="17" t="s">
        <v>60</v>
      </c>
      <c r="D15" s="17">
        <v>137211612</v>
      </c>
      <c r="E15" s="7" t="s">
        <v>109</v>
      </c>
      <c r="F15" s="7" t="s">
        <v>110</v>
      </c>
      <c r="G15" s="7" t="s">
        <v>111</v>
      </c>
      <c r="H15" s="36" t="s">
        <v>112</v>
      </c>
      <c r="I15" s="7" t="s">
        <v>65</v>
      </c>
      <c r="J15" s="17">
        <v>0</v>
      </c>
      <c r="K15" s="17" t="s">
        <v>66</v>
      </c>
      <c r="L15" s="17" t="s">
        <v>67</v>
      </c>
      <c r="N15" s="17">
        <v>0</v>
      </c>
      <c r="O15" s="17">
        <v>0</v>
      </c>
      <c r="P15" s="17">
        <v>1</v>
      </c>
      <c r="Q15" s="17">
        <v>1</v>
      </c>
      <c r="R15">
        <v>121493589</v>
      </c>
      <c r="S15">
        <v>2098</v>
      </c>
      <c r="U15">
        <f>MATCH(D15,Отчет!$D:$D,0)</f>
        <v>16</v>
      </c>
    </row>
    <row r="16" spans="1:21" x14ac:dyDescent="0.2">
      <c r="A16" s="17">
        <v>139786200</v>
      </c>
      <c r="B16" s="17">
        <v>5</v>
      </c>
      <c r="C16" s="17" t="s">
        <v>60</v>
      </c>
      <c r="D16" s="17">
        <v>137211565</v>
      </c>
      <c r="E16" s="7" t="s">
        <v>113</v>
      </c>
      <c r="F16" s="7" t="s">
        <v>114</v>
      </c>
      <c r="G16" s="7" t="s">
        <v>115</v>
      </c>
      <c r="H16" s="36" t="s">
        <v>116</v>
      </c>
      <c r="I16" s="7" t="s">
        <v>65</v>
      </c>
      <c r="J16" s="17">
        <v>0</v>
      </c>
      <c r="K16" s="17" t="s">
        <v>66</v>
      </c>
      <c r="L16" s="17" t="s">
        <v>67</v>
      </c>
      <c r="N16" s="17">
        <v>0</v>
      </c>
      <c r="O16" s="17">
        <v>0</v>
      </c>
      <c r="P16" s="17">
        <v>1</v>
      </c>
      <c r="Q16" s="17">
        <v>1</v>
      </c>
      <c r="R16">
        <v>121493589</v>
      </c>
      <c r="S16">
        <v>2098</v>
      </c>
      <c r="U16">
        <f>MATCH(D16,Отчет!$D:$D,0)</f>
        <v>29</v>
      </c>
    </row>
    <row r="17" spans="1:21" x14ac:dyDescent="0.2">
      <c r="A17" s="17">
        <v>139786184</v>
      </c>
      <c r="B17" s="17">
        <v>9</v>
      </c>
      <c r="C17" s="17" t="s">
        <v>60</v>
      </c>
      <c r="D17" s="17">
        <v>137211539</v>
      </c>
      <c r="E17" s="7" t="s">
        <v>117</v>
      </c>
      <c r="F17" s="7" t="s">
        <v>118</v>
      </c>
      <c r="G17" s="7" t="s">
        <v>100</v>
      </c>
      <c r="H17" s="36" t="s">
        <v>119</v>
      </c>
      <c r="I17" s="7" t="s">
        <v>65</v>
      </c>
      <c r="J17" s="17">
        <v>0</v>
      </c>
      <c r="K17" s="17" t="s">
        <v>66</v>
      </c>
      <c r="L17" s="17" t="s">
        <v>67</v>
      </c>
      <c r="N17" s="17">
        <v>0</v>
      </c>
      <c r="O17" s="17">
        <v>0</v>
      </c>
      <c r="P17" s="17">
        <v>1</v>
      </c>
      <c r="Q17" s="17">
        <v>1</v>
      </c>
      <c r="R17">
        <v>121493589</v>
      </c>
      <c r="S17">
        <v>2098</v>
      </c>
      <c r="U17">
        <f>MATCH(D17,Отчет!$D:$D,0)</f>
        <v>26</v>
      </c>
    </row>
    <row r="18" spans="1:21" x14ac:dyDescent="0.2">
      <c r="A18" s="17">
        <v>139786168</v>
      </c>
      <c r="B18" s="17">
        <v>10</v>
      </c>
      <c r="C18" s="17" t="s">
        <v>60</v>
      </c>
      <c r="D18" s="17">
        <v>137211526</v>
      </c>
      <c r="E18" s="7" t="s">
        <v>120</v>
      </c>
      <c r="F18" s="7" t="s">
        <v>121</v>
      </c>
      <c r="G18" s="7" t="s">
        <v>122</v>
      </c>
      <c r="H18" s="36" t="s">
        <v>123</v>
      </c>
      <c r="I18" s="7" t="s">
        <v>65</v>
      </c>
      <c r="J18" s="17">
        <v>0</v>
      </c>
      <c r="K18" s="17" t="s">
        <v>66</v>
      </c>
      <c r="L18" s="17" t="s">
        <v>67</v>
      </c>
      <c r="N18" s="17">
        <v>0</v>
      </c>
      <c r="O18" s="17">
        <v>0</v>
      </c>
      <c r="P18" s="17">
        <v>1</v>
      </c>
      <c r="Q18" s="17">
        <v>1</v>
      </c>
      <c r="R18">
        <v>121493589</v>
      </c>
      <c r="S18">
        <v>2098</v>
      </c>
      <c r="U18">
        <f>MATCH(D18,Отчет!$D:$D,0)</f>
        <v>13</v>
      </c>
    </row>
    <row r="19" spans="1:21" x14ac:dyDescent="0.2">
      <c r="A19" s="17">
        <v>139786156</v>
      </c>
      <c r="B19" s="17">
        <v>7</v>
      </c>
      <c r="C19" s="17" t="s">
        <v>60</v>
      </c>
      <c r="D19" s="17">
        <v>137211513</v>
      </c>
      <c r="E19" s="7" t="s">
        <v>124</v>
      </c>
      <c r="F19" s="7" t="s">
        <v>125</v>
      </c>
      <c r="G19" s="7" t="s">
        <v>126</v>
      </c>
      <c r="H19" s="36" t="s">
        <v>127</v>
      </c>
      <c r="I19" s="7" t="s">
        <v>65</v>
      </c>
      <c r="J19" s="17">
        <v>0</v>
      </c>
      <c r="K19" s="17" t="s">
        <v>66</v>
      </c>
      <c r="L19" s="17" t="s">
        <v>67</v>
      </c>
      <c r="N19" s="17">
        <v>0</v>
      </c>
      <c r="O19" s="17">
        <v>0</v>
      </c>
      <c r="P19" s="17">
        <v>1</v>
      </c>
      <c r="Q19" s="17">
        <v>1</v>
      </c>
      <c r="R19">
        <v>121493589</v>
      </c>
      <c r="S19">
        <v>2098</v>
      </c>
      <c r="U19">
        <f>MATCH(D19,Отчет!$D:$D,0)</f>
        <v>25</v>
      </c>
    </row>
    <row r="20" spans="1:21" x14ac:dyDescent="0.2">
      <c r="A20" s="17">
        <v>139786152</v>
      </c>
      <c r="B20" s="17">
        <v>7</v>
      </c>
      <c r="C20" s="17" t="s">
        <v>60</v>
      </c>
      <c r="D20" s="17">
        <v>137211500</v>
      </c>
      <c r="E20" s="7" t="s">
        <v>128</v>
      </c>
      <c r="F20" s="7" t="s">
        <v>110</v>
      </c>
      <c r="G20" s="7" t="s">
        <v>129</v>
      </c>
      <c r="H20" s="36" t="s">
        <v>130</v>
      </c>
      <c r="I20" s="7" t="s">
        <v>65</v>
      </c>
      <c r="J20" s="17">
        <v>0</v>
      </c>
      <c r="K20" s="17" t="s">
        <v>66</v>
      </c>
      <c r="L20" s="17" t="s">
        <v>67</v>
      </c>
      <c r="N20" s="17">
        <v>0</v>
      </c>
      <c r="O20" s="17">
        <v>0</v>
      </c>
      <c r="P20" s="17">
        <v>1</v>
      </c>
      <c r="Q20" s="17">
        <v>1</v>
      </c>
      <c r="R20">
        <v>121493589</v>
      </c>
      <c r="S20">
        <v>2098</v>
      </c>
      <c r="U20">
        <f>MATCH(D20,Отчет!$D:$D,0)</f>
        <v>20</v>
      </c>
    </row>
    <row r="21" spans="1:21" x14ac:dyDescent="0.2">
      <c r="A21" s="17">
        <v>139786134</v>
      </c>
      <c r="B21" s="17">
        <v>10</v>
      </c>
      <c r="C21" s="17" t="s">
        <v>60</v>
      </c>
      <c r="D21" s="17">
        <v>137211487</v>
      </c>
      <c r="E21" s="7" t="s">
        <v>131</v>
      </c>
      <c r="F21" s="7" t="s">
        <v>132</v>
      </c>
      <c r="G21" s="7" t="s">
        <v>133</v>
      </c>
      <c r="H21" s="36" t="s">
        <v>134</v>
      </c>
      <c r="I21" s="7" t="s">
        <v>65</v>
      </c>
      <c r="J21" s="17">
        <v>0</v>
      </c>
      <c r="K21" s="17" t="s">
        <v>66</v>
      </c>
      <c r="L21" s="17" t="s">
        <v>67</v>
      </c>
      <c r="N21" s="17">
        <v>0</v>
      </c>
      <c r="O21" s="17">
        <v>0</v>
      </c>
      <c r="P21" s="17">
        <v>1</v>
      </c>
      <c r="Q21" s="17">
        <v>1</v>
      </c>
      <c r="R21">
        <v>121493589</v>
      </c>
      <c r="S21">
        <v>2098</v>
      </c>
      <c r="U21">
        <f>MATCH(D21,Отчет!$D:$D,0)</f>
        <v>31</v>
      </c>
    </row>
    <row r="22" spans="1:21" x14ac:dyDescent="0.2">
      <c r="A22" s="17">
        <v>139786122</v>
      </c>
      <c r="B22" s="17">
        <v>9</v>
      </c>
      <c r="C22" s="17" t="s">
        <v>60</v>
      </c>
      <c r="D22" s="17">
        <v>137211474</v>
      </c>
      <c r="E22" s="7" t="s">
        <v>135</v>
      </c>
      <c r="F22" s="7" t="s">
        <v>136</v>
      </c>
      <c r="G22" s="7" t="s">
        <v>137</v>
      </c>
      <c r="H22" s="36" t="s">
        <v>138</v>
      </c>
      <c r="I22" s="7" t="s">
        <v>65</v>
      </c>
      <c r="J22" s="17">
        <v>0</v>
      </c>
      <c r="K22" s="17" t="s">
        <v>66</v>
      </c>
      <c r="L22" s="17" t="s">
        <v>67</v>
      </c>
      <c r="N22" s="17">
        <v>0</v>
      </c>
      <c r="O22" s="17">
        <v>0</v>
      </c>
      <c r="P22" s="17">
        <v>1</v>
      </c>
      <c r="Q22" s="17">
        <v>1</v>
      </c>
      <c r="R22">
        <v>121493589</v>
      </c>
      <c r="S22">
        <v>2098</v>
      </c>
      <c r="U22">
        <f>MATCH(D22,Отчет!$D:$D,0)</f>
        <v>12</v>
      </c>
    </row>
    <row r="23" spans="1:21" x14ac:dyDescent="0.2">
      <c r="A23" s="17">
        <v>139786204</v>
      </c>
      <c r="B23" s="17">
        <v>9</v>
      </c>
      <c r="C23" s="17" t="s">
        <v>60</v>
      </c>
      <c r="D23" s="17">
        <v>137419518</v>
      </c>
      <c r="E23" s="7" t="s">
        <v>139</v>
      </c>
      <c r="F23" s="7" t="s">
        <v>140</v>
      </c>
      <c r="G23" s="7" t="s">
        <v>141</v>
      </c>
      <c r="H23" s="36" t="s">
        <v>142</v>
      </c>
      <c r="I23" s="7" t="s">
        <v>65</v>
      </c>
      <c r="J23" s="17">
        <v>0</v>
      </c>
      <c r="K23" s="17" t="s">
        <v>66</v>
      </c>
      <c r="L23" s="17" t="s">
        <v>67</v>
      </c>
      <c r="N23" s="17">
        <v>0</v>
      </c>
      <c r="O23" s="17">
        <v>0</v>
      </c>
      <c r="P23" s="17">
        <v>1</v>
      </c>
      <c r="Q23" s="17">
        <v>0</v>
      </c>
      <c r="R23">
        <v>121493589</v>
      </c>
      <c r="S23">
        <v>2098</v>
      </c>
      <c r="U23">
        <f>MATCH(D23,Отчет!$D:$D,0)</f>
        <v>23</v>
      </c>
    </row>
    <row r="24" spans="1:21" x14ac:dyDescent="0.2">
      <c r="A24" s="17">
        <v>139786014</v>
      </c>
      <c r="B24" s="17">
        <v>8</v>
      </c>
      <c r="C24" s="17" t="s">
        <v>60</v>
      </c>
      <c r="D24" s="17">
        <v>137211651</v>
      </c>
      <c r="E24" s="7" t="s">
        <v>98</v>
      </c>
      <c r="F24" s="7" t="s">
        <v>99</v>
      </c>
      <c r="G24" s="7" t="s">
        <v>100</v>
      </c>
      <c r="H24" s="36" t="s">
        <v>101</v>
      </c>
      <c r="I24" s="7" t="s">
        <v>143</v>
      </c>
      <c r="J24" s="17">
        <v>4</v>
      </c>
      <c r="K24" s="17" t="s">
        <v>144</v>
      </c>
      <c r="L24" s="17" t="s">
        <v>145</v>
      </c>
      <c r="N24" s="17">
        <v>32</v>
      </c>
      <c r="O24" s="17">
        <v>4</v>
      </c>
      <c r="P24" s="17">
        <v>1</v>
      </c>
      <c r="Q24" s="17">
        <v>1</v>
      </c>
      <c r="R24">
        <v>122324449</v>
      </c>
      <c r="S24">
        <v>2098</v>
      </c>
      <c r="U24">
        <f>MATCH(D24,Отчет!$D:$D,0)</f>
        <v>22</v>
      </c>
    </row>
    <row r="25" spans="1:21" x14ac:dyDescent="0.2">
      <c r="A25" s="17">
        <v>138376716</v>
      </c>
      <c r="B25" s="17">
        <v>8</v>
      </c>
      <c r="C25" s="17" t="s">
        <v>60</v>
      </c>
      <c r="D25" s="17">
        <v>137211461</v>
      </c>
      <c r="E25" s="7" t="s">
        <v>61</v>
      </c>
      <c r="F25" s="7" t="s">
        <v>62</v>
      </c>
      <c r="G25" s="7" t="s">
        <v>63</v>
      </c>
      <c r="H25" s="36" t="s">
        <v>64</v>
      </c>
      <c r="I25" s="7" t="s">
        <v>146</v>
      </c>
      <c r="J25" s="17">
        <v>4</v>
      </c>
      <c r="K25" s="17" t="s">
        <v>144</v>
      </c>
      <c r="L25" s="17" t="s">
        <v>145</v>
      </c>
      <c r="N25" s="17">
        <v>32</v>
      </c>
      <c r="O25" s="17">
        <v>4</v>
      </c>
      <c r="P25" s="17">
        <v>1</v>
      </c>
      <c r="Q25" s="17">
        <v>1</v>
      </c>
      <c r="R25">
        <v>121493589</v>
      </c>
      <c r="S25">
        <v>2098</v>
      </c>
      <c r="U25">
        <f>MATCH(D25,Отчет!$D:$D,0)</f>
        <v>21</v>
      </c>
    </row>
    <row r="26" spans="1:21" x14ac:dyDescent="0.2">
      <c r="A26" s="17">
        <v>138377165</v>
      </c>
      <c r="B26" s="17">
        <v>6</v>
      </c>
      <c r="C26" s="17" t="s">
        <v>60</v>
      </c>
      <c r="D26" s="17">
        <v>137211729</v>
      </c>
      <c r="E26" s="7" t="s">
        <v>84</v>
      </c>
      <c r="F26" s="7" t="s">
        <v>69</v>
      </c>
      <c r="G26" s="7" t="s">
        <v>85</v>
      </c>
      <c r="H26" s="36" t="s">
        <v>86</v>
      </c>
      <c r="I26" s="7" t="s">
        <v>146</v>
      </c>
      <c r="J26" s="17">
        <v>4</v>
      </c>
      <c r="K26" s="17" t="s">
        <v>144</v>
      </c>
      <c r="L26" s="17" t="s">
        <v>145</v>
      </c>
      <c r="N26" s="17">
        <v>24</v>
      </c>
      <c r="O26" s="17">
        <v>4</v>
      </c>
      <c r="P26" s="17">
        <v>1</v>
      </c>
      <c r="Q26" s="17">
        <v>1</v>
      </c>
      <c r="R26">
        <v>121493589</v>
      </c>
      <c r="S26">
        <v>2098</v>
      </c>
      <c r="U26">
        <f>MATCH(D26,Отчет!$D:$D,0)</f>
        <v>28</v>
      </c>
    </row>
    <row r="27" spans="1:21" x14ac:dyDescent="0.2">
      <c r="A27" s="17">
        <v>138376772</v>
      </c>
      <c r="B27" s="17">
        <v>9</v>
      </c>
      <c r="C27" s="17" t="s">
        <v>60</v>
      </c>
      <c r="D27" s="17">
        <v>137211625</v>
      </c>
      <c r="E27" s="7" t="s">
        <v>106</v>
      </c>
      <c r="F27" s="7" t="s">
        <v>107</v>
      </c>
      <c r="G27" s="7" t="s">
        <v>100</v>
      </c>
      <c r="H27" s="36" t="s">
        <v>108</v>
      </c>
      <c r="I27" s="7" t="s">
        <v>146</v>
      </c>
      <c r="J27" s="17">
        <v>4</v>
      </c>
      <c r="K27" s="17" t="s">
        <v>144</v>
      </c>
      <c r="L27" s="17" t="s">
        <v>145</v>
      </c>
      <c r="N27" s="17">
        <v>36</v>
      </c>
      <c r="O27" s="17">
        <v>4</v>
      </c>
      <c r="P27" s="17">
        <v>1</v>
      </c>
      <c r="Q27" s="17">
        <v>1</v>
      </c>
      <c r="R27">
        <v>121493589</v>
      </c>
      <c r="S27">
        <v>2098</v>
      </c>
      <c r="U27">
        <f>MATCH(D27,Отчет!$D:$D,0)</f>
        <v>15</v>
      </c>
    </row>
    <row r="28" spans="1:21" x14ac:dyDescent="0.2">
      <c r="A28" s="17">
        <v>138376997</v>
      </c>
      <c r="B28" s="17">
        <v>7</v>
      </c>
      <c r="C28" s="17" t="s">
        <v>60</v>
      </c>
      <c r="D28" s="17">
        <v>137419505</v>
      </c>
      <c r="E28" s="7" t="s">
        <v>68</v>
      </c>
      <c r="F28" s="7" t="s">
        <v>69</v>
      </c>
      <c r="G28" s="7" t="s">
        <v>70</v>
      </c>
      <c r="H28" s="36" t="s">
        <v>71</v>
      </c>
      <c r="I28" s="7" t="s">
        <v>146</v>
      </c>
      <c r="J28" s="17">
        <v>4</v>
      </c>
      <c r="K28" s="17" t="s">
        <v>144</v>
      </c>
      <c r="L28" s="17" t="s">
        <v>145</v>
      </c>
      <c r="N28" s="17">
        <v>28</v>
      </c>
      <c r="O28" s="17">
        <v>4</v>
      </c>
      <c r="P28" s="17">
        <v>1</v>
      </c>
      <c r="Q28" s="17">
        <v>0</v>
      </c>
      <c r="R28">
        <v>121493589</v>
      </c>
      <c r="S28">
        <v>2098</v>
      </c>
      <c r="U28">
        <f>MATCH(D28,Отчет!$D:$D,0)</f>
        <v>27</v>
      </c>
    </row>
    <row r="29" spans="1:21" x14ac:dyDescent="0.2">
      <c r="A29" s="17">
        <v>138376688</v>
      </c>
      <c r="B29" s="17">
        <v>8</v>
      </c>
      <c r="C29" s="17" t="s">
        <v>60</v>
      </c>
      <c r="D29" s="17">
        <v>137211612</v>
      </c>
      <c r="E29" s="7" t="s">
        <v>109</v>
      </c>
      <c r="F29" s="7" t="s">
        <v>110</v>
      </c>
      <c r="G29" s="7" t="s">
        <v>111</v>
      </c>
      <c r="H29" s="36" t="s">
        <v>112</v>
      </c>
      <c r="I29" s="7" t="s">
        <v>146</v>
      </c>
      <c r="J29" s="17">
        <v>4</v>
      </c>
      <c r="K29" s="17" t="s">
        <v>144</v>
      </c>
      <c r="L29" s="17" t="s">
        <v>145</v>
      </c>
      <c r="N29" s="17">
        <v>32</v>
      </c>
      <c r="O29" s="17">
        <v>4</v>
      </c>
      <c r="P29" s="17">
        <v>1</v>
      </c>
      <c r="Q29" s="17">
        <v>1</v>
      </c>
      <c r="R29">
        <v>121493589</v>
      </c>
      <c r="S29">
        <v>2098</v>
      </c>
      <c r="U29">
        <f>MATCH(D29,Отчет!$D:$D,0)</f>
        <v>16</v>
      </c>
    </row>
    <row r="30" spans="1:21" x14ac:dyDescent="0.2">
      <c r="A30" s="17">
        <v>138377109</v>
      </c>
      <c r="B30" s="17">
        <v>9</v>
      </c>
      <c r="C30" s="17" t="s">
        <v>60</v>
      </c>
      <c r="D30" s="17">
        <v>137211716</v>
      </c>
      <c r="E30" s="7" t="s">
        <v>87</v>
      </c>
      <c r="F30" s="7" t="s">
        <v>88</v>
      </c>
      <c r="G30" s="7" t="s">
        <v>89</v>
      </c>
      <c r="H30" s="36" t="s">
        <v>90</v>
      </c>
      <c r="I30" s="7" t="s">
        <v>146</v>
      </c>
      <c r="J30" s="17">
        <v>4</v>
      </c>
      <c r="K30" s="17" t="s">
        <v>144</v>
      </c>
      <c r="L30" s="17" t="s">
        <v>145</v>
      </c>
      <c r="N30" s="17">
        <v>36</v>
      </c>
      <c r="O30" s="17">
        <v>4</v>
      </c>
      <c r="P30" s="17">
        <v>1</v>
      </c>
      <c r="Q30" s="17">
        <v>1</v>
      </c>
      <c r="R30">
        <v>121493589</v>
      </c>
      <c r="S30">
        <v>2098</v>
      </c>
      <c r="U30">
        <f>MATCH(D30,Отчет!$D:$D,0)</f>
        <v>19</v>
      </c>
    </row>
    <row r="31" spans="1:21" x14ac:dyDescent="0.2">
      <c r="A31" s="17">
        <v>138377249</v>
      </c>
      <c r="B31" s="17">
        <v>5</v>
      </c>
      <c r="C31" s="17" t="s">
        <v>60</v>
      </c>
      <c r="D31" s="17">
        <v>137211565</v>
      </c>
      <c r="E31" s="7" t="s">
        <v>113</v>
      </c>
      <c r="F31" s="7" t="s">
        <v>114</v>
      </c>
      <c r="G31" s="7" t="s">
        <v>115</v>
      </c>
      <c r="H31" s="36" t="s">
        <v>116</v>
      </c>
      <c r="I31" s="7" t="s">
        <v>146</v>
      </c>
      <c r="J31" s="17">
        <v>4</v>
      </c>
      <c r="K31" s="17" t="s">
        <v>144</v>
      </c>
      <c r="L31" s="17" t="s">
        <v>145</v>
      </c>
      <c r="N31" s="17">
        <v>20</v>
      </c>
      <c r="O31" s="17">
        <v>4</v>
      </c>
      <c r="P31" s="17">
        <v>1</v>
      </c>
      <c r="Q31" s="17">
        <v>1</v>
      </c>
      <c r="R31">
        <v>121493589</v>
      </c>
      <c r="S31">
        <v>2098</v>
      </c>
      <c r="U31">
        <f>MATCH(D31,Отчет!$D:$D,0)</f>
        <v>29</v>
      </c>
    </row>
    <row r="32" spans="1:21" x14ac:dyDescent="0.2">
      <c r="A32" s="17">
        <v>138377221</v>
      </c>
      <c r="B32" s="17">
        <v>7</v>
      </c>
      <c r="C32" s="17" t="s">
        <v>60</v>
      </c>
      <c r="D32" s="17">
        <v>137211755</v>
      </c>
      <c r="E32" s="7" t="s">
        <v>76</v>
      </c>
      <c r="F32" s="7" t="s">
        <v>77</v>
      </c>
      <c r="G32" s="7" t="s">
        <v>78</v>
      </c>
      <c r="H32" s="36" t="s">
        <v>79</v>
      </c>
      <c r="I32" s="7" t="s">
        <v>146</v>
      </c>
      <c r="J32" s="17">
        <v>4</v>
      </c>
      <c r="K32" s="17" t="s">
        <v>144</v>
      </c>
      <c r="L32" s="17" t="s">
        <v>145</v>
      </c>
      <c r="N32" s="17">
        <v>28</v>
      </c>
      <c r="O32" s="17">
        <v>4</v>
      </c>
      <c r="P32" s="17">
        <v>1</v>
      </c>
      <c r="Q32" s="17">
        <v>1</v>
      </c>
      <c r="R32">
        <v>121493589</v>
      </c>
      <c r="S32">
        <v>2098</v>
      </c>
      <c r="U32">
        <f>MATCH(D32,Отчет!$D:$D,0)</f>
        <v>17</v>
      </c>
    </row>
    <row r="33" spans="1:21" x14ac:dyDescent="0.2">
      <c r="A33" s="17">
        <v>138377137</v>
      </c>
      <c r="B33" s="17">
        <v>8</v>
      </c>
      <c r="C33" s="17" t="s">
        <v>60</v>
      </c>
      <c r="D33" s="17">
        <v>137211539</v>
      </c>
      <c r="E33" s="7" t="s">
        <v>117</v>
      </c>
      <c r="F33" s="7" t="s">
        <v>118</v>
      </c>
      <c r="G33" s="7" t="s">
        <v>100</v>
      </c>
      <c r="H33" s="36" t="s">
        <v>119</v>
      </c>
      <c r="I33" s="7" t="s">
        <v>146</v>
      </c>
      <c r="J33" s="17">
        <v>4</v>
      </c>
      <c r="K33" s="17" t="s">
        <v>144</v>
      </c>
      <c r="L33" s="17" t="s">
        <v>145</v>
      </c>
      <c r="N33" s="17">
        <v>32</v>
      </c>
      <c r="O33" s="17">
        <v>4</v>
      </c>
      <c r="P33" s="17">
        <v>1</v>
      </c>
      <c r="Q33" s="17">
        <v>1</v>
      </c>
      <c r="R33">
        <v>121493589</v>
      </c>
      <c r="S33">
        <v>2098</v>
      </c>
      <c r="U33">
        <f>MATCH(D33,Отчет!$D:$D,0)</f>
        <v>26</v>
      </c>
    </row>
    <row r="34" spans="1:21" x14ac:dyDescent="0.2">
      <c r="A34" s="17">
        <v>138377081</v>
      </c>
      <c r="B34" s="17">
        <v>8</v>
      </c>
      <c r="C34" s="17" t="s">
        <v>60</v>
      </c>
      <c r="D34" s="17">
        <v>137211703</v>
      </c>
      <c r="E34" s="7" t="s">
        <v>91</v>
      </c>
      <c r="F34" s="7" t="s">
        <v>92</v>
      </c>
      <c r="G34" s="7" t="s">
        <v>74</v>
      </c>
      <c r="H34" s="36" t="s">
        <v>93</v>
      </c>
      <c r="I34" s="7" t="s">
        <v>146</v>
      </c>
      <c r="J34" s="17">
        <v>4</v>
      </c>
      <c r="K34" s="17" t="s">
        <v>144</v>
      </c>
      <c r="L34" s="17" t="s">
        <v>145</v>
      </c>
      <c r="N34" s="17">
        <v>32</v>
      </c>
      <c r="O34" s="17">
        <v>4</v>
      </c>
      <c r="P34" s="17">
        <v>1</v>
      </c>
      <c r="Q34" s="17">
        <v>1</v>
      </c>
      <c r="R34">
        <v>121493589</v>
      </c>
      <c r="S34">
        <v>2098</v>
      </c>
      <c r="U34">
        <f>MATCH(D34,Отчет!$D:$D,0)</f>
        <v>24</v>
      </c>
    </row>
    <row r="35" spans="1:21" x14ac:dyDescent="0.2">
      <c r="A35" s="17">
        <v>138377053</v>
      </c>
      <c r="B35" s="17">
        <v>8</v>
      </c>
      <c r="C35" s="17" t="s">
        <v>60</v>
      </c>
      <c r="D35" s="17">
        <v>137211526</v>
      </c>
      <c r="E35" s="7" t="s">
        <v>120</v>
      </c>
      <c r="F35" s="7" t="s">
        <v>121</v>
      </c>
      <c r="G35" s="7" t="s">
        <v>122</v>
      </c>
      <c r="H35" s="36" t="s">
        <v>123</v>
      </c>
      <c r="I35" s="7" t="s">
        <v>146</v>
      </c>
      <c r="J35" s="17">
        <v>4</v>
      </c>
      <c r="K35" s="17" t="s">
        <v>144</v>
      </c>
      <c r="L35" s="17" t="s">
        <v>145</v>
      </c>
      <c r="N35" s="17">
        <v>32</v>
      </c>
      <c r="O35" s="17">
        <v>4</v>
      </c>
      <c r="P35" s="17">
        <v>1</v>
      </c>
      <c r="Q35" s="17">
        <v>1</v>
      </c>
      <c r="R35">
        <v>121493589</v>
      </c>
      <c r="S35">
        <v>2098</v>
      </c>
      <c r="U35">
        <f>MATCH(D35,Отчет!$D:$D,0)</f>
        <v>13</v>
      </c>
    </row>
    <row r="36" spans="1:21" x14ac:dyDescent="0.2">
      <c r="A36" s="17">
        <v>138377277</v>
      </c>
      <c r="B36" s="17">
        <v>7</v>
      </c>
      <c r="C36" s="17" t="s">
        <v>60</v>
      </c>
      <c r="D36" s="17">
        <v>137419518</v>
      </c>
      <c r="E36" s="7" t="s">
        <v>139</v>
      </c>
      <c r="F36" s="7" t="s">
        <v>140</v>
      </c>
      <c r="G36" s="7" t="s">
        <v>141</v>
      </c>
      <c r="H36" s="36" t="s">
        <v>142</v>
      </c>
      <c r="I36" s="7" t="s">
        <v>146</v>
      </c>
      <c r="J36" s="17">
        <v>4</v>
      </c>
      <c r="K36" s="17" t="s">
        <v>144</v>
      </c>
      <c r="L36" s="17" t="s">
        <v>145</v>
      </c>
      <c r="N36" s="17">
        <v>28</v>
      </c>
      <c r="O36" s="17">
        <v>4</v>
      </c>
      <c r="P36" s="17">
        <v>1</v>
      </c>
      <c r="Q36" s="17">
        <v>0</v>
      </c>
      <c r="R36">
        <v>121493589</v>
      </c>
      <c r="S36">
        <v>2098</v>
      </c>
      <c r="U36">
        <f>MATCH(D36,Отчет!$D:$D,0)</f>
        <v>23</v>
      </c>
    </row>
    <row r="37" spans="1:21" x14ac:dyDescent="0.2">
      <c r="A37" s="17">
        <v>138376969</v>
      </c>
      <c r="B37" s="17">
        <v>8</v>
      </c>
      <c r="C37" s="17" t="s">
        <v>60</v>
      </c>
      <c r="D37" s="17">
        <v>137211513</v>
      </c>
      <c r="E37" s="7" t="s">
        <v>124</v>
      </c>
      <c r="F37" s="7" t="s">
        <v>125</v>
      </c>
      <c r="G37" s="7" t="s">
        <v>126</v>
      </c>
      <c r="H37" s="36" t="s">
        <v>127</v>
      </c>
      <c r="I37" s="7" t="s">
        <v>146</v>
      </c>
      <c r="J37" s="17">
        <v>4</v>
      </c>
      <c r="K37" s="17" t="s">
        <v>144</v>
      </c>
      <c r="L37" s="17" t="s">
        <v>145</v>
      </c>
      <c r="N37" s="17">
        <v>32</v>
      </c>
      <c r="O37" s="17">
        <v>4</v>
      </c>
      <c r="P37" s="17">
        <v>1</v>
      </c>
      <c r="Q37" s="17">
        <v>1</v>
      </c>
      <c r="R37">
        <v>121493589</v>
      </c>
      <c r="S37">
        <v>2098</v>
      </c>
      <c r="U37">
        <f>MATCH(D37,Отчет!$D:$D,0)</f>
        <v>25</v>
      </c>
    </row>
    <row r="38" spans="1:21" x14ac:dyDescent="0.2">
      <c r="A38" s="17">
        <v>138376884</v>
      </c>
      <c r="B38" s="17">
        <v>7</v>
      </c>
      <c r="C38" s="17" t="s">
        <v>60</v>
      </c>
      <c r="D38" s="17">
        <v>137211664</v>
      </c>
      <c r="E38" s="7" t="s">
        <v>94</v>
      </c>
      <c r="F38" s="7" t="s">
        <v>95</v>
      </c>
      <c r="G38" s="7" t="s">
        <v>96</v>
      </c>
      <c r="H38" s="36" t="s">
        <v>97</v>
      </c>
      <c r="I38" s="7" t="s">
        <v>146</v>
      </c>
      <c r="J38" s="17">
        <v>4</v>
      </c>
      <c r="K38" s="17" t="s">
        <v>144</v>
      </c>
      <c r="L38" s="17" t="s">
        <v>145</v>
      </c>
      <c r="N38" s="17">
        <v>28</v>
      </c>
      <c r="O38" s="17">
        <v>4</v>
      </c>
      <c r="P38" s="17">
        <v>1</v>
      </c>
      <c r="Q38" s="17">
        <v>1</v>
      </c>
      <c r="R38">
        <v>121493589</v>
      </c>
      <c r="S38">
        <v>2098</v>
      </c>
      <c r="U38">
        <f>MATCH(D38,Отчет!$D:$D,0)</f>
        <v>30</v>
      </c>
    </row>
    <row r="39" spans="1:21" x14ac:dyDescent="0.2">
      <c r="A39" s="17">
        <v>138376941</v>
      </c>
      <c r="B39" s="17">
        <v>7</v>
      </c>
      <c r="C39" s="17" t="s">
        <v>60</v>
      </c>
      <c r="D39" s="17">
        <v>137211500</v>
      </c>
      <c r="E39" s="7" t="s">
        <v>128</v>
      </c>
      <c r="F39" s="7" t="s">
        <v>110</v>
      </c>
      <c r="G39" s="7" t="s">
        <v>129</v>
      </c>
      <c r="H39" s="36" t="s">
        <v>130</v>
      </c>
      <c r="I39" s="7" t="s">
        <v>146</v>
      </c>
      <c r="J39" s="17">
        <v>4</v>
      </c>
      <c r="K39" s="17" t="s">
        <v>144</v>
      </c>
      <c r="L39" s="17" t="s">
        <v>145</v>
      </c>
      <c r="N39" s="17">
        <v>28</v>
      </c>
      <c r="O39" s="17">
        <v>4</v>
      </c>
      <c r="P39" s="17">
        <v>1</v>
      </c>
      <c r="Q39" s="17">
        <v>1</v>
      </c>
      <c r="R39">
        <v>121493589</v>
      </c>
      <c r="S39">
        <v>2098</v>
      </c>
      <c r="U39">
        <f>MATCH(D39,Отчет!$D:$D,0)</f>
        <v>20</v>
      </c>
    </row>
    <row r="40" spans="1:21" x14ac:dyDescent="0.2">
      <c r="A40" s="17">
        <v>138377193</v>
      </c>
      <c r="B40" s="17">
        <v>8</v>
      </c>
      <c r="C40" s="17" t="s">
        <v>60</v>
      </c>
      <c r="D40" s="17">
        <v>137211742</v>
      </c>
      <c r="E40" s="7" t="s">
        <v>80</v>
      </c>
      <c r="F40" s="7" t="s">
        <v>81</v>
      </c>
      <c r="G40" s="7" t="s">
        <v>82</v>
      </c>
      <c r="H40" s="36" t="s">
        <v>83</v>
      </c>
      <c r="I40" s="7" t="s">
        <v>146</v>
      </c>
      <c r="J40" s="17">
        <v>4</v>
      </c>
      <c r="K40" s="17" t="s">
        <v>144</v>
      </c>
      <c r="L40" s="17" t="s">
        <v>145</v>
      </c>
      <c r="N40" s="17">
        <v>32</v>
      </c>
      <c r="O40" s="17">
        <v>4</v>
      </c>
      <c r="P40" s="17">
        <v>1</v>
      </c>
      <c r="Q40" s="17">
        <v>1</v>
      </c>
      <c r="R40">
        <v>121493589</v>
      </c>
      <c r="S40">
        <v>2098</v>
      </c>
      <c r="U40">
        <f>MATCH(D40,Отчет!$D:$D,0)</f>
        <v>18</v>
      </c>
    </row>
    <row r="41" spans="1:21" x14ac:dyDescent="0.2">
      <c r="A41" s="17">
        <v>138376828</v>
      </c>
      <c r="C41" s="17" t="s">
        <v>60</v>
      </c>
      <c r="D41" s="17">
        <v>137211487</v>
      </c>
      <c r="E41" s="7" t="s">
        <v>131</v>
      </c>
      <c r="F41" s="7" t="s">
        <v>132</v>
      </c>
      <c r="G41" s="7" t="s">
        <v>133</v>
      </c>
      <c r="H41" s="36" t="s">
        <v>134</v>
      </c>
      <c r="I41" s="7" t="s">
        <v>146</v>
      </c>
      <c r="J41" s="17">
        <v>4</v>
      </c>
      <c r="K41" s="17" t="s">
        <v>144</v>
      </c>
      <c r="L41" s="17" t="s">
        <v>145</v>
      </c>
      <c r="M41" s="17">
        <v>0</v>
      </c>
      <c r="N41" s="17">
        <v>0</v>
      </c>
      <c r="O41" s="17">
        <v>4</v>
      </c>
      <c r="Q41" s="17">
        <v>1</v>
      </c>
      <c r="R41">
        <v>121493589</v>
      </c>
      <c r="S41">
        <v>2098</v>
      </c>
      <c r="U41">
        <f>MATCH(D41,Отчет!$D:$D,0)</f>
        <v>31</v>
      </c>
    </row>
    <row r="42" spans="1:21" x14ac:dyDescent="0.2">
      <c r="A42" s="17">
        <v>138376744</v>
      </c>
      <c r="B42" s="17">
        <v>9</v>
      </c>
      <c r="C42" s="17" t="s">
        <v>60</v>
      </c>
      <c r="D42" s="17">
        <v>137211474</v>
      </c>
      <c r="E42" s="7" t="s">
        <v>135</v>
      </c>
      <c r="F42" s="7" t="s">
        <v>136</v>
      </c>
      <c r="G42" s="7" t="s">
        <v>137</v>
      </c>
      <c r="H42" s="36" t="s">
        <v>138</v>
      </c>
      <c r="I42" s="7" t="s">
        <v>146</v>
      </c>
      <c r="J42" s="17">
        <v>4</v>
      </c>
      <c r="K42" s="17" t="s">
        <v>144</v>
      </c>
      <c r="L42" s="17" t="s">
        <v>145</v>
      </c>
      <c r="N42" s="17">
        <v>36</v>
      </c>
      <c r="O42" s="17">
        <v>4</v>
      </c>
      <c r="P42" s="17">
        <v>1</v>
      </c>
      <c r="Q42" s="17">
        <v>1</v>
      </c>
      <c r="R42">
        <v>121493589</v>
      </c>
      <c r="S42">
        <v>2098</v>
      </c>
      <c r="U42">
        <f>MATCH(D42,Отчет!$D:$D,0)</f>
        <v>12</v>
      </c>
    </row>
    <row r="43" spans="1:21" x14ac:dyDescent="0.2">
      <c r="A43" s="17">
        <v>138376856</v>
      </c>
      <c r="B43" s="17">
        <v>8</v>
      </c>
      <c r="C43" s="17" t="s">
        <v>60</v>
      </c>
      <c r="D43" s="17">
        <v>137211651</v>
      </c>
      <c r="E43" s="7" t="s">
        <v>98</v>
      </c>
      <c r="F43" s="7" t="s">
        <v>99</v>
      </c>
      <c r="G43" s="7" t="s">
        <v>100</v>
      </c>
      <c r="H43" s="36" t="s">
        <v>101</v>
      </c>
      <c r="I43" s="7" t="s">
        <v>146</v>
      </c>
      <c r="J43" s="17">
        <v>4</v>
      </c>
      <c r="K43" s="17" t="s">
        <v>144</v>
      </c>
      <c r="L43" s="17" t="s">
        <v>145</v>
      </c>
      <c r="N43" s="17">
        <v>32</v>
      </c>
      <c r="O43" s="17">
        <v>4</v>
      </c>
      <c r="P43" s="17">
        <v>1</v>
      </c>
      <c r="Q43" s="17">
        <v>1</v>
      </c>
      <c r="R43">
        <v>121493589</v>
      </c>
      <c r="S43">
        <v>2098</v>
      </c>
      <c r="U43">
        <f>MATCH(D43,Отчет!$D:$D,0)</f>
        <v>22</v>
      </c>
    </row>
    <row r="44" spans="1:21" x14ac:dyDescent="0.2">
      <c r="A44" s="17">
        <v>139775509</v>
      </c>
      <c r="C44" s="17" t="s">
        <v>60</v>
      </c>
      <c r="D44" s="17">
        <v>137211768</v>
      </c>
      <c r="E44" s="7" t="s">
        <v>72</v>
      </c>
      <c r="F44" s="7" t="s">
        <v>73</v>
      </c>
      <c r="G44" s="7" t="s">
        <v>74</v>
      </c>
      <c r="H44" s="36" t="s">
        <v>75</v>
      </c>
      <c r="I44" s="7" t="s">
        <v>146</v>
      </c>
      <c r="J44" s="17">
        <v>4</v>
      </c>
      <c r="K44" s="17" t="s">
        <v>144</v>
      </c>
      <c r="L44" s="17" t="s">
        <v>145</v>
      </c>
      <c r="M44" s="17">
        <v>0</v>
      </c>
      <c r="N44" s="17">
        <v>0</v>
      </c>
      <c r="O44" s="17">
        <v>4</v>
      </c>
      <c r="Q44" s="17">
        <v>1</v>
      </c>
      <c r="R44">
        <v>121493589</v>
      </c>
      <c r="S44">
        <v>2098</v>
      </c>
      <c r="U44">
        <f>MATCH(D44,Отчет!$D:$D,0)</f>
        <v>32</v>
      </c>
    </row>
    <row r="45" spans="1:21" x14ac:dyDescent="0.2">
      <c r="A45" s="17">
        <v>138376800</v>
      </c>
      <c r="B45" s="17">
        <v>8</v>
      </c>
      <c r="C45" s="17" t="s">
        <v>60</v>
      </c>
      <c r="D45" s="17">
        <v>137211638</v>
      </c>
      <c r="E45" s="7" t="s">
        <v>102</v>
      </c>
      <c r="F45" s="7" t="s">
        <v>103</v>
      </c>
      <c r="G45" s="7" t="s">
        <v>104</v>
      </c>
      <c r="H45" s="36" t="s">
        <v>105</v>
      </c>
      <c r="I45" s="7" t="s">
        <v>146</v>
      </c>
      <c r="J45" s="17">
        <v>4</v>
      </c>
      <c r="K45" s="17" t="s">
        <v>144</v>
      </c>
      <c r="L45" s="17" t="s">
        <v>145</v>
      </c>
      <c r="N45" s="17">
        <v>32</v>
      </c>
      <c r="O45" s="17">
        <v>4</v>
      </c>
      <c r="P45" s="17">
        <v>1</v>
      </c>
      <c r="Q45" s="17">
        <v>1</v>
      </c>
      <c r="R45">
        <v>121493589</v>
      </c>
      <c r="S45">
        <v>2098</v>
      </c>
      <c r="U45">
        <f>MATCH(D45,Отчет!$D:$D,0)</f>
        <v>14</v>
      </c>
    </row>
    <row r="46" spans="1:21" x14ac:dyDescent="0.2">
      <c r="A46" s="17">
        <v>139773924</v>
      </c>
      <c r="B46" s="17">
        <v>9</v>
      </c>
      <c r="C46" s="17" t="s">
        <v>60</v>
      </c>
      <c r="D46" s="17">
        <v>137211461</v>
      </c>
      <c r="E46" s="7" t="s">
        <v>61</v>
      </c>
      <c r="F46" s="7" t="s">
        <v>62</v>
      </c>
      <c r="G46" s="7" t="s">
        <v>63</v>
      </c>
      <c r="H46" s="36" t="s">
        <v>64</v>
      </c>
      <c r="I46" s="7" t="s">
        <v>147</v>
      </c>
      <c r="J46" s="17">
        <v>4</v>
      </c>
      <c r="K46" s="17" t="s">
        <v>66</v>
      </c>
      <c r="L46" s="17" t="s">
        <v>145</v>
      </c>
      <c r="N46" s="17">
        <v>36</v>
      </c>
      <c r="O46" s="17">
        <v>4</v>
      </c>
      <c r="P46" s="17">
        <v>1</v>
      </c>
      <c r="Q46" s="17">
        <v>1</v>
      </c>
      <c r="R46">
        <v>121493589</v>
      </c>
      <c r="S46">
        <v>2098</v>
      </c>
      <c r="U46">
        <f>MATCH(D46,Отчет!$D:$D,0)</f>
        <v>21</v>
      </c>
    </row>
    <row r="47" spans="1:21" x14ac:dyDescent="0.2">
      <c r="A47" s="17">
        <v>139773928</v>
      </c>
      <c r="B47" s="17">
        <v>10</v>
      </c>
      <c r="C47" s="17" t="s">
        <v>60</v>
      </c>
      <c r="D47" s="17">
        <v>137211474</v>
      </c>
      <c r="E47" s="7" t="s">
        <v>135</v>
      </c>
      <c r="F47" s="7" t="s">
        <v>136</v>
      </c>
      <c r="G47" s="7" t="s">
        <v>137</v>
      </c>
      <c r="H47" s="36" t="s">
        <v>138</v>
      </c>
      <c r="I47" s="7" t="s">
        <v>147</v>
      </c>
      <c r="J47" s="17">
        <v>4</v>
      </c>
      <c r="K47" s="17" t="s">
        <v>66</v>
      </c>
      <c r="L47" s="17" t="s">
        <v>145</v>
      </c>
      <c r="N47" s="17">
        <v>40</v>
      </c>
      <c r="O47" s="17">
        <v>4</v>
      </c>
      <c r="P47" s="17">
        <v>1</v>
      </c>
      <c r="Q47" s="17">
        <v>1</v>
      </c>
      <c r="R47">
        <v>121493589</v>
      </c>
      <c r="S47">
        <v>2098</v>
      </c>
      <c r="U47">
        <f>MATCH(D47,Отчет!$D:$D,0)</f>
        <v>12</v>
      </c>
    </row>
    <row r="48" spans="1:21" x14ac:dyDescent="0.2">
      <c r="A48" s="17">
        <v>139773940</v>
      </c>
      <c r="C48" s="17" t="s">
        <v>60</v>
      </c>
      <c r="D48" s="17">
        <v>137211487</v>
      </c>
      <c r="E48" s="7" t="s">
        <v>131</v>
      </c>
      <c r="F48" s="7" t="s">
        <v>132</v>
      </c>
      <c r="G48" s="7" t="s">
        <v>133</v>
      </c>
      <c r="H48" s="36" t="s">
        <v>134</v>
      </c>
      <c r="I48" s="7" t="s">
        <v>147</v>
      </c>
      <c r="J48" s="17">
        <v>4</v>
      </c>
      <c r="K48" s="17" t="s">
        <v>66</v>
      </c>
      <c r="L48" s="17" t="s">
        <v>145</v>
      </c>
      <c r="M48" s="17">
        <v>0</v>
      </c>
      <c r="N48" s="17">
        <v>0</v>
      </c>
      <c r="O48" s="17">
        <v>4</v>
      </c>
      <c r="Q48" s="17">
        <v>1</v>
      </c>
      <c r="R48">
        <v>121493589</v>
      </c>
      <c r="S48">
        <v>2098</v>
      </c>
      <c r="U48">
        <f>MATCH(D48,Отчет!$D:$D,0)</f>
        <v>31</v>
      </c>
    </row>
    <row r="49" spans="1:21" x14ac:dyDescent="0.2">
      <c r="A49" s="17">
        <v>139773956</v>
      </c>
      <c r="B49" s="17">
        <v>10</v>
      </c>
      <c r="C49" s="17" t="s">
        <v>60</v>
      </c>
      <c r="D49" s="17">
        <v>137211500</v>
      </c>
      <c r="E49" s="7" t="s">
        <v>128</v>
      </c>
      <c r="F49" s="7" t="s">
        <v>110</v>
      </c>
      <c r="G49" s="7" t="s">
        <v>129</v>
      </c>
      <c r="H49" s="36" t="s">
        <v>130</v>
      </c>
      <c r="I49" s="7" t="s">
        <v>147</v>
      </c>
      <c r="J49" s="17">
        <v>4</v>
      </c>
      <c r="K49" s="17" t="s">
        <v>66</v>
      </c>
      <c r="L49" s="17" t="s">
        <v>145</v>
      </c>
      <c r="N49" s="17">
        <v>40</v>
      </c>
      <c r="O49" s="17">
        <v>4</v>
      </c>
      <c r="P49" s="17">
        <v>1</v>
      </c>
      <c r="Q49" s="17">
        <v>1</v>
      </c>
      <c r="R49">
        <v>121493589</v>
      </c>
      <c r="S49">
        <v>2098</v>
      </c>
      <c r="U49">
        <f>MATCH(D49,Отчет!$D:$D,0)</f>
        <v>20</v>
      </c>
    </row>
    <row r="50" spans="1:21" x14ac:dyDescent="0.2">
      <c r="A50" s="17">
        <v>139773960</v>
      </c>
      <c r="B50" s="17">
        <v>8</v>
      </c>
      <c r="C50" s="17" t="s">
        <v>60</v>
      </c>
      <c r="D50" s="17">
        <v>137211513</v>
      </c>
      <c r="E50" s="7" t="s">
        <v>124</v>
      </c>
      <c r="F50" s="7" t="s">
        <v>125</v>
      </c>
      <c r="G50" s="7" t="s">
        <v>126</v>
      </c>
      <c r="H50" s="36" t="s">
        <v>127</v>
      </c>
      <c r="I50" s="7" t="s">
        <v>147</v>
      </c>
      <c r="J50" s="17">
        <v>4</v>
      </c>
      <c r="K50" s="17" t="s">
        <v>66</v>
      </c>
      <c r="L50" s="17" t="s">
        <v>145</v>
      </c>
      <c r="N50" s="17">
        <v>32</v>
      </c>
      <c r="O50" s="17">
        <v>4</v>
      </c>
      <c r="P50" s="17">
        <v>1</v>
      </c>
      <c r="Q50" s="17">
        <v>1</v>
      </c>
      <c r="R50">
        <v>121493589</v>
      </c>
      <c r="S50">
        <v>2098</v>
      </c>
      <c r="U50">
        <f>MATCH(D50,Отчет!$D:$D,0)</f>
        <v>25</v>
      </c>
    </row>
    <row r="51" spans="1:21" x14ac:dyDescent="0.2">
      <c r="A51" s="17">
        <v>139773972</v>
      </c>
      <c r="B51" s="17">
        <v>10</v>
      </c>
      <c r="C51" s="17" t="s">
        <v>60</v>
      </c>
      <c r="D51" s="17">
        <v>137211526</v>
      </c>
      <c r="E51" s="7" t="s">
        <v>120</v>
      </c>
      <c r="F51" s="7" t="s">
        <v>121</v>
      </c>
      <c r="G51" s="7" t="s">
        <v>122</v>
      </c>
      <c r="H51" s="36" t="s">
        <v>123</v>
      </c>
      <c r="I51" s="7" t="s">
        <v>147</v>
      </c>
      <c r="J51" s="17">
        <v>4</v>
      </c>
      <c r="K51" s="17" t="s">
        <v>66</v>
      </c>
      <c r="L51" s="17" t="s">
        <v>145</v>
      </c>
      <c r="N51" s="17">
        <v>40</v>
      </c>
      <c r="O51" s="17">
        <v>4</v>
      </c>
      <c r="P51" s="17">
        <v>1</v>
      </c>
      <c r="Q51" s="17">
        <v>1</v>
      </c>
      <c r="R51">
        <v>121493589</v>
      </c>
      <c r="S51">
        <v>2098</v>
      </c>
      <c r="U51">
        <f>MATCH(D51,Отчет!$D:$D,0)</f>
        <v>13</v>
      </c>
    </row>
    <row r="52" spans="1:21" x14ac:dyDescent="0.2">
      <c r="A52" s="17">
        <v>139773984</v>
      </c>
      <c r="B52" s="17">
        <v>8</v>
      </c>
      <c r="C52" s="17" t="s">
        <v>60</v>
      </c>
      <c r="D52" s="17">
        <v>137211539</v>
      </c>
      <c r="E52" s="7" t="s">
        <v>117</v>
      </c>
      <c r="F52" s="7" t="s">
        <v>118</v>
      </c>
      <c r="G52" s="7" t="s">
        <v>100</v>
      </c>
      <c r="H52" s="36" t="s">
        <v>119</v>
      </c>
      <c r="I52" s="7" t="s">
        <v>147</v>
      </c>
      <c r="J52" s="17">
        <v>4</v>
      </c>
      <c r="K52" s="17" t="s">
        <v>66</v>
      </c>
      <c r="L52" s="17" t="s">
        <v>145</v>
      </c>
      <c r="N52" s="17">
        <v>32</v>
      </c>
      <c r="O52" s="17">
        <v>4</v>
      </c>
      <c r="P52" s="17">
        <v>1</v>
      </c>
      <c r="Q52" s="17">
        <v>1</v>
      </c>
      <c r="R52">
        <v>121493589</v>
      </c>
      <c r="S52">
        <v>2098</v>
      </c>
      <c r="U52">
        <f>MATCH(D52,Отчет!$D:$D,0)</f>
        <v>26</v>
      </c>
    </row>
    <row r="53" spans="1:21" x14ac:dyDescent="0.2">
      <c r="A53" s="17">
        <v>139774000</v>
      </c>
      <c r="B53" s="17">
        <v>8</v>
      </c>
      <c r="C53" s="17" t="s">
        <v>60</v>
      </c>
      <c r="D53" s="17">
        <v>137211565</v>
      </c>
      <c r="E53" s="7" t="s">
        <v>113</v>
      </c>
      <c r="F53" s="7" t="s">
        <v>114</v>
      </c>
      <c r="G53" s="7" t="s">
        <v>115</v>
      </c>
      <c r="H53" s="36" t="s">
        <v>116</v>
      </c>
      <c r="I53" s="7" t="s">
        <v>147</v>
      </c>
      <c r="J53" s="17">
        <v>4</v>
      </c>
      <c r="K53" s="17" t="s">
        <v>66</v>
      </c>
      <c r="L53" s="17" t="s">
        <v>145</v>
      </c>
      <c r="N53" s="17">
        <v>32</v>
      </c>
      <c r="O53" s="17">
        <v>4</v>
      </c>
      <c r="P53" s="17">
        <v>1</v>
      </c>
      <c r="Q53" s="17">
        <v>1</v>
      </c>
      <c r="R53">
        <v>121493589</v>
      </c>
      <c r="S53">
        <v>2098</v>
      </c>
      <c r="U53">
        <f>MATCH(D53,Отчет!$D:$D,0)</f>
        <v>29</v>
      </c>
    </row>
    <row r="54" spans="1:21" x14ac:dyDescent="0.2">
      <c r="A54" s="17">
        <v>139773920</v>
      </c>
      <c r="B54" s="17">
        <v>9</v>
      </c>
      <c r="C54" s="17" t="s">
        <v>60</v>
      </c>
      <c r="D54" s="17">
        <v>137211612</v>
      </c>
      <c r="E54" s="7" t="s">
        <v>109</v>
      </c>
      <c r="F54" s="7" t="s">
        <v>110</v>
      </c>
      <c r="G54" s="7" t="s">
        <v>111</v>
      </c>
      <c r="H54" s="36" t="s">
        <v>112</v>
      </c>
      <c r="I54" s="7" t="s">
        <v>147</v>
      </c>
      <c r="J54" s="17">
        <v>4</v>
      </c>
      <c r="K54" s="17" t="s">
        <v>66</v>
      </c>
      <c r="L54" s="17" t="s">
        <v>145</v>
      </c>
      <c r="N54" s="17">
        <v>36</v>
      </c>
      <c r="O54" s="17">
        <v>4</v>
      </c>
      <c r="P54" s="17">
        <v>1</v>
      </c>
      <c r="Q54" s="17">
        <v>1</v>
      </c>
      <c r="R54">
        <v>121493589</v>
      </c>
      <c r="S54">
        <v>2098</v>
      </c>
      <c r="U54">
        <f>MATCH(D54,Отчет!$D:$D,0)</f>
        <v>16</v>
      </c>
    </row>
    <row r="55" spans="1:21" x14ac:dyDescent="0.2">
      <c r="A55" s="17">
        <v>139773932</v>
      </c>
      <c r="B55" s="17">
        <v>9</v>
      </c>
      <c r="C55" s="17" t="s">
        <v>60</v>
      </c>
      <c r="D55" s="17">
        <v>137211625</v>
      </c>
      <c r="E55" s="7" t="s">
        <v>106</v>
      </c>
      <c r="F55" s="7" t="s">
        <v>107</v>
      </c>
      <c r="G55" s="7" t="s">
        <v>100</v>
      </c>
      <c r="H55" s="36" t="s">
        <v>108</v>
      </c>
      <c r="I55" s="7" t="s">
        <v>147</v>
      </c>
      <c r="J55" s="17">
        <v>4</v>
      </c>
      <c r="K55" s="17" t="s">
        <v>66</v>
      </c>
      <c r="L55" s="17" t="s">
        <v>145</v>
      </c>
      <c r="N55" s="17">
        <v>36</v>
      </c>
      <c r="O55" s="17">
        <v>4</v>
      </c>
      <c r="P55" s="17">
        <v>1</v>
      </c>
      <c r="Q55" s="17">
        <v>1</v>
      </c>
      <c r="R55">
        <v>121493589</v>
      </c>
      <c r="S55">
        <v>2098</v>
      </c>
      <c r="U55">
        <f>MATCH(D55,Отчет!$D:$D,0)</f>
        <v>15</v>
      </c>
    </row>
    <row r="56" spans="1:21" x14ac:dyDescent="0.2">
      <c r="A56" s="17">
        <v>139773936</v>
      </c>
      <c r="B56" s="17">
        <v>10</v>
      </c>
      <c r="C56" s="17" t="s">
        <v>60</v>
      </c>
      <c r="D56" s="17">
        <v>137211638</v>
      </c>
      <c r="E56" s="7" t="s">
        <v>102</v>
      </c>
      <c r="F56" s="7" t="s">
        <v>103</v>
      </c>
      <c r="G56" s="7" t="s">
        <v>104</v>
      </c>
      <c r="H56" s="36" t="s">
        <v>105</v>
      </c>
      <c r="I56" s="7" t="s">
        <v>147</v>
      </c>
      <c r="J56" s="17">
        <v>4</v>
      </c>
      <c r="K56" s="17" t="s">
        <v>66</v>
      </c>
      <c r="L56" s="17" t="s">
        <v>145</v>
      </c>
      <c r="N56" s="17">
        <v>40</v>
      </c>
      <c r="O56" s="17">
        <v>4</v>
      </c>
      <c r="P56" s="17">
        <v>1</v>
      </c>
      <c r="Q56" s="17">
        <v>1</v>
      </c>
      <c r="R56">
        <v>121493589</v>
      </c>
      <c r="S56">
        <v>2098</v>
      </c>
      <c r="U56">
        <f>MATCH(D56,Отчет!$D:$D,0)</f>
        <v>14</v>
      </c>
    </row>
    <row r="57" spans="1:21" x14ac:dyDescent="0.2">
      <c r="A57" s="17">
        <v>139773944</v>
      </c>
      <c r="B57" s="17">
        <v>9</v>
      </c>
      <c r="C57" s="17" t="s">
        <v>60</v>
      </c>
      <c r="D57" s="17">
        <v>137211651</v>
      </c>
      <c r="E57" s="7" t="s">
        <v>98</v>
      </c>
      <c r="F57" s="7" t="s">
        <v>99</v>
      </c>
      <c r="G57" s="7" t="s">
        <v>100</v>
      </c>
      <c r="H57" s="36" t="s">
        <v>101</v>
      </c>
      <c r="I57" s="7" t="s">
        <v>147</v>
      </c>
      <c r="J57" s="17">
        <v>4</v>
      </c>
      <c r="K57" s="17" t="s">
        <v>66</v>
      </c>
      <c r="L57" s="17" t="s">
        <v>145</v>
      </c>
      <c r="N57" s="17">
        <v>36</v>
      </c>
      <c r="O57" s="17">
        <v>4</v>
      </c>
      <c r="P57" s="17">
        <v>1</v>
      </c>
      <c r="Q57" s="17">
        <v>1</v>
      </c>
      <c r="R57">
        <v>121493589</v>
      </c>
      <c r="S57">
        <v>2098</v>
      </c>
      <c r="U57">
        <f>MATCH(D57,Отчет!$D:$D,0)</f>
        <v>22</v>
      </c>
    </row>
    <row r="58" spans="1:21" x14ac:dyDescent="0.2">
      <c r="A58" s="17">
        <v>139773948</v>
      </c>
      <c r="B58" s="17">
        <v>5</v>
      </c>
      <c r="C58" s="17" t="s">
        <v>60</v>
      </c>
      <c r="D58" s="17">
        <v>137211664</v>
      </c>
      <c r="E58" s="7" t="s">
        <v>94</v>
      </c>
      <c r="F58" s="7" t="s">
        <v>95</v>
      </c>
      <c r="G58" s="7" t="s">
        <v>96</v>
      </c>
      <c r="H58" s="36" t="s">
        <v>97</v>
      </c>
      <c r="I58" s="7" t="s">
        <v>147</v>
      </c>
      <c r="J58" s="17">
        <v>4</v>
      </c>
      <c r="K58" s="17" t="s">
        <v>66</v>
      </c>
      <c r="L58" s="17" t="s">
        <v>145</v>
      </c>
      <c r="N58" s="17">
        <v>20</v>
      </c>
      <c r="O58" s="17">
        <v>4</v>
      </c>
      <c r="P58" s="17">
        <v>1</v>
      </c>
      <c r="Q58" s="17">
        <v>1</v>
      </c>
      <c r="R58">
        <v>121493589</v>
      </c>
      <c r="S58">
        <v>2098</v>
      </c>
      <c r="U58">
        <f>MATCH(D58,Отчет!$D:$D,0)</f>
        <v>30</v>
      </c>
    </row>
    <row r="59" spans="1:21" x14ac:dyDescent="0.2">
      <c r="A59" s="17">
        <v>139773976</v>
      </c>
      <c r="B59" s="17">
        <v>8</v>
      </c>
      <c r="C59" s="17" t="s">
        <v>60</v>
      </c>
      <c r="D59" s="17">
        <v>137211703</v>
      </c>
      <c r="E59" s="7" t="s">
        <v>91</v>
      </c>
      <c r="F59" s="7" t="s">
        <v>92</v>
      </c>
      <c r="G59" s="7" t="s">
        <v>74</v>
      </c>
      <c r="H59" s="36" t="s">
        <v>93</v>
      </c>
      <c r="I59" s="7" t="s">
        <v>147</v>
      </c>
      <c r="J59" s="17">
        <v>4</v>
      </c>
      <c r="K59" s="17" t="s">
        <v>66</v>
      </c>
      <c r="L59" s="17" t="s">
        <v>145</v>
      </c>
      <c r="N59" s="17">
        <v>32</v>
      </c>
      <c r="O59" s="17">
        <v>4</v>
      </c>
      <c r="P59" s="17">
        <v>1</v>
      </c>
      <c r="Q59" s="17">
        <v>1</v>
      </c>
      <c r="R59">
        <v>121493589</v>
      </c>
      <c r="S59">
        <v>2098</v>
      </c>
      <c r="U59">
        <f>MATCH(D59,Отчет!$D:$D,0)</f>
        <v>24</v>
      </c>
    </row>
    <row r="60" spans="1:21" x14ac:dyDescent="0.2">
      <c r="A60" s="17">
        <v>139773980</v>
      </c>
      <c r="B60" s="17">
        <v>8</v>
      </c>
      <c r="C60" s="17" t="s">
        <v>60</v>
      </c>
      <c r="D60" s="17">
        <v>137211716</v>
      </c>
      <c r="E60" s="7" t="s">
        <v>87</v>
      </c>
      <c r="F60" s="7" t="s">
        <v>88</v>
      </c>
      <c r="G60" s="7" t="s">
        <v>89</v>
      </c>
      <c r="H60" s="36" t="s">
        <v>90</v>
      </c>
      <c r="I60" s="7" t="s">
        <v>147</v>
      </c>
      <c r="J60" s="17">
        <v>4</v>
      </c>
      <c r="K60" s="17" t="s">
        <v>66</v>
      </c>
      <c r="L60" s="17" t="s">
        <v>145</v>
      </c>
      <c r="N60" s="17">
        <v>32</v>
      </c>
      <c r="O60" s="17">
        <v>4</v>
      </c>
      <c r="P60" s="17">
        <v>1</v>
      </c>
      <c r="Q60" s="17">
        <v>1</v>
      </c>
      <c r="R60">
        <v>121493589</v>
      </c>
      <c r="S60">
        <v>2098</v>
      </c>
      <c r="U60">
        <f>MATCH(D60,Отчет!$D:$D,0)</f>
        <v>19</v>
      </c>
    </row>
    <row r="61" spans="1:21" x14ac:dyDescent="0.2">
      <c r="A61" s="17">
        <v>139773988</v>
      </c>
      <c r="B61" s="17">
        <v>8</v>
      </c>
      <c r="C61" s="17" t="s">
        <v>60</v>
      </c>
      <c r="D61" s="17">
        <v>137211729</v>
      </c>
      <c r="E61" s="7" t="s">
        <v>84</v>
      </c>
      <c r="F61" s="7" t="s">
        <v>69</v>
      </c>
      <c r="G61" s="7" t="s">
        <v>85</v>
      </c>
      <c r="H61" s="36" t="s">
        <v>86</v>
      </c>
      <c r="I61" s="7" t="s">
        <v>147</v>
      </c>
      <c r="J61" s="17">
        <v>4</v>
      </c>
      <c r="K61" s="17" t="s">
        <v>66</v>
      </c>
      <c r="L61" s="17" t="s">
        <v>145</v>
      </c>
      <c r="N61" s="17">
        <v>32</v>
      </c>
      <c r="O61" s="17">
        <v>4</v>
      </c>
      <c r="P61" s="17">
        <v>1</v>
      </c>
      <c r="Q61" s="17">
        <v>1</v>
      </c>
      <c r="R61">
        <v>121493589</v>
      </c>
      <c r="S61">
        <v>2098</v>
      </c>
      <c r="U61">
        <f>MATCH(D61,Отчет!$D:$D,0)</f>
        <v>28</v>
      </c>
    </row>
    <row r="62" spans="1:21" x14ac:dyDescent="0.2">
      <c r="A62" s="17">
        <v>139773992</v>
      </c>
      <c r="B62" s="17">
        <v>9</v>
      </c>
      <c r="C62" s="17" t="s">
        <v>60</v>
      </c>
      <c r="D62" s="17">
        <v>137211742</v>
      </c>
      <c r="E62" s="7" t="s">
        <v>80</v>
      </c>
      <c r="F62" s="7" t="s">
        <v>81</v>
      </c>
      <c r="G62" s="7" t="s">
        <v>82</v>
      </c>
      <c r="H62" s="36" t="s">
        <v>83</v>
      </c>
      <c r="I62" s="7" t="s">
        <v>147</v>
      </c>
      <c r="J62" s="17">
        <v>4</v>
      </c>
      <c r="K62" s="17" t="s">
        <v>66</v>
      </c>
      <c r="L62" s="17" t="s">
        <v>145</v>
      </c>
      <c r="N62" s="17">
        <v>36</v>
      </c>
      <c r="O62" s="17">
        <v>4</v>
      </c>
      <c r="P62" s="17">
        <v>1</v>
      </c>
      <c r="Q62" s="17">
        <v>1</v>
      </c>
      <c r="R62">
        <v>121493589</v>
      </c>
      <c r="S62">
        <v>2098</v>
      </c>
      <c r="U62">
        <f>MATCH(D62,Отчет!$D:$D,0)</f>
        <v>18</v>
      </c>
    </row>
    <row r="63" spans="1:21" x14ac:dyDescent="0.2">
      <c r="A63" s="17">
        <v>139773996</v>
      </c>
      <c r="B63" s="17">
        <v>10</v>
      </c>
      <c r="C63" s="17" t="s">
        <v>60</v>
      </c>
      <c r="D63" s="17">
        <v>137211755</v>
      </c>
      <c r="E63" s="7" t="s">
        <v>76</v>
      </c>
      <c r="F63" s="7" t="s">
        <v>77</v>
      </c>
      <c r="G63" s="7" t="s">
        <v>78</v>
      </c>
      <c r="H63" s="36" t="s">
        <v>79</v>
      </c>
      <c r="I63" s="7" t="s">
        <v>147</v>
      </c>
      <c r="J63" s="17">
        <v>4</v>
      </c>
      <c r="K63" s="17" t="s">
        <v>66</v>
      </c>
      <c r="L63" s="17" t="s">
        <v>145</v>
      </c>
      <c r="N63" s="17">
        <v>40</v>
      </c>
      <c r="O63" s="17">
        <v>4</v>
      </c>
      <c r="P63" s="17">
        <v>1</v>
      </c>
      <c r="Q63" s="17">
        <v>1</v>
      </c>
      <c r="R63">
        <v>121493589</v>
      </c>
      <c r="S63">
        <v>2098</v>
      </c>
      <c r="U63">
        <f>MATCH(D63,Отчет!$D:$D,0)</f>
        <v>17</v>
      </c>
    </row>
    <row r="64" spans="1:21" x14ac:dyDescent="0.2">
      <c r="A64" s="17">
        <v>139774008</v>
      </c>
      <c r="C64" s="17" t="s">
        <v>60</v>
      </c>
      <c r="D64" s="17">
        <v>137211768</v>
      </c>
      <c r="E64" s="7" t="s">
        <v>72</v>
      </c>
      <c r="F64" s="7" t="s">
        <v>73</v>
      </c>
      <c r="G64" s="7" t="s">
        <v>74</v>
      </c>
      <c r="H64" s="36" t="s">
        <v>75</v>
      </c>
      <c r="I64" s="7" t="s">
        <v>147</v>
      </c>
      <c r="J64" s="17">
        <v>4</v>
      </c>
      <c r="K64" s="17" t="s">
        <v>66</v>
      </c>
      <c r="L64" s="17" t="s">
        <v>145</v>
      </c>
      <c r="M64" s="17">
        <v>0</v>
      </c>
      <c r="N64" s="17">
        <v>0</v>
      </c>
      <c r="O64" s="17">
        <v>4</v>
      </c>
      <c r="Q64" s="17">
        <v>1</v>
      </c>
      <c r="R64">
        <v>121493589</v>
      </c>
      <c r="S64">
        <v>2098</v>
      </c>
      <c r="U64">
        <f>MATCH(D64,Отчет!$D:$D,0)</f>
        <v>32</v>
      </c>
    </row>
    <row r="65" spans="1:21" x14ac:dyDescent="0.2">
      <c r="A65" s="17">
        <v>139773964</v>
      </c>
      <c r="B65" s="17">
        <v>8</v>
      </c>
      <c r="C65" s="17" t="s">
        <v>60</v>
      </c>
      <c r="D65" s="17">
        <v>137419505</v>
      </c>
      <c r="E65" s="7" t="s">
        <v>68</v>
      </c>
      <c r="F65" s="7" t="s">
        <v>69</v>
      </c>
      <c r="G65" s="7" t="s">
        <v>70</v>
      </c>
      <c r="H65" s="36" t="s">
        <v>71</v>
      </c>
      <c r="I65" s="7" t="s">
        <v>147</v>
      </c>
      <c r="J65" s="17">
        <v>4</v>
      </c>
      <c r="K65" s="17" t="s">
        <v>66</v>
      </c>
      <c r="L65" s="17" t="s">
        <v>145</v>
      </c>
      <c r="N65" s="17">
        <v>32</v>
      </c>
      <c r="O65" s="17">
        <v>4</v>
      </c>
      <c r="P65" s="17">
        <v>1</v>
      </c>
      <c r="Q65" s="17">
        <v>0</v>
      </c>
      <c r="R65">
        <v>121493589</v>
      </c>
      <c r="S65">
        <v>2098</v>
      </c>
      <c r="U65">
        <f>MATCH(D65,Отчет!$D:$D,0)</f>
        <v>27</v>
      </c>
    </row>
    <row r="66" spans="1:21" x14ac:dyDescent="0.2">
      <c r="A66" s="17">
        <v>139774004</v>
      </c>
      <c r="B66" s="17">
        <v>9</v>
      </c>
      <c r="C66" s="17" t="s">
        <v>60</v>
      </c>
      <c r="D66" s="17">
        <v>137419518</v>
      </c>
      <c r="E66" s="7" t="s">
        <v>139</v>
      </c>
      <c r="F66" s="7" t="s">
        <v>140</v>
      </c>
      <c r="G66" s="7" t="s">
        <v>141</v>
      </c>
      <c r="H66" s="36" t="s">
        <v>142</v>
      </c>
      <c r="I66" s="7" t="s">
        <v>147</v>
      </c>
      <c r="J66" s="17">
        <v>4</v>
      </c>
      <c r="K66" s="17" t="s">
        <v>66</v>
      </c>
      <c r="L66" s="17" t="s">
        <v>145</v>
      </c>
      <c r="N66" s="17">
        <v>36</v>
      </c>
      <c r="O66" s="17">
        <v>4</v>
      </c>
      <c r="P66" s="17">
        <v>1</v>
      </c>
      <c r="Q66" s="17">
        <v>0</v>
      </c>
      <c r="R66">
        <v>121493589</v>
      </c>
      <c r="S66">
        <v>2098</v>
      </c>
      <c r="U66">
        <f>MATCH(D66,Отчет!$D:$D,0)</f>
        <v>23</v>
      </c>
    </row>
    <row r="67" spans="1:21" x14ac:dyDescent="0.2">
      <c r="A67" s="17">
        <v>139786688</v>
      </c>
      <c r="B67" s="17">
        <v>7</v>
      </c>
      <c r="C67" s="17" t="s">
        <v>60</v>
      </c>
      <c r="D67" s="17">
        <v>137211461</v>
      </c>
      <c r="E67" s="7" t="s">
        <v>61</v>
      </c>
      <c r="F67" s="7" t="s">
        <v>62</v>
      </c>
      <c r="G67" s="7" t="s">
        <v>63</v>
      </c>
      <c r="H67" s="36" t="s">
        <v>64</v>
      </c>
      <c r="I67" s="7" t="s">
        <v>148</v>
      </c>
      <c r="J67" s="17">
        <v>0</v>
      </c>
      <c r="K67" s="17" t="s">
        <v>66</v>
      </c>
      <c r="L67" s="17" t="s">
        <v>145</v>
      </c>
      <c r="N67" s="17">
        <v>0</v>
      </c>
      <c r="O67" s="17">
        <v>0</v>
      </c>
      <c r="P67" s="17">
        <v>1</v>
      </c>
      <c r="Q67" s="17">
        <v>1</v>
      </c>
      <c r="R67">
        <v>121493589</v>
      </c>
      <c r="S67">
        <v>2098</v>
      </c>
      <c r="U67">
        <f>MATCH(D67,Отчет!$D:$D,0)</f>
        <v>21</v>
      </c>
    </row>
    <row r="68" spans="1:21" x14ac:dyDescent="0.2">
      <c r="A68" s="17">
        <v>139786768</v>
      </c>
      <c r="B68" s="17">
        <v>10</v>
      </c>
      <c r="C68" s="17" t="s">
        <v>60</v>
      </c>
      <c r="D68" s="17">
        <v>137419518</v>
      </c>
      <c r="E68" s="7" t="s">
        <v>139</v>
      </c>
      <c r="F68" s="7" t="s">
        <v>140</v>
      </c>
      <c r="G68" s="7" t="s">
        <v>141</v>
      </c>
      <c r="H68" s="36" t="s">
        <v>142</v>
      </c>
      <c r="I68" s="7" t="s">
        <v>148</v>
      </c>
      <c r="J68" s="17">
        <v>0</v>
      </c>
      <c r="K68" s="17" t="s">
        <v>66</v>
      </c>
      <c r="L68" s="17" t="s">
        <v>145</v>
      </c>
      <c r="N68" s="17">
        <v>0</v>
      </c>
      <c r="O68" s="17">
        <v>0</v>
      </c>
      <c r="P68" s="17">
        <v>1</v>
      </c>
      <c r="Q68" s="17">
        <v>0</v>
      </c>
      <c r="R68">
        <v>121493589</v>
      </c>
      <c r="S68">
        <v>2098</v>
      </c>
      <c r="U68">
        <f>MATCH(D68,Отчет!$D:$D,0)</f>
        <v>23</v>
      </c>
    </row>
    <row r="69" spans="1:21" x14ac:dyDescent="0.2">
      <c r="A69" s="17">
        <v>139786704</v>
      </c>
      <c r="C69" s="17" t="s">
        <v>60</v>
      </c>
      <c r="D69" s="17">
        <v>137211487</v>
      </c>
      <c r="E69" s="7" t="s">
        <v>131</v>
      </c>
      <c r="F69" s="7" t="s">
        <v>132</v>
      </c>
      <c r="G69" s="7" t="s">
        <v>133</v>
      </c>
      <c r="H69" s="36" t="s">
        <v>134</v>
      </c>
      <c r="I69" s="7" t="s">
        <v>148</v>
      </c>
      <c r="J69" s="17">
        <v>0</v>
      </c>
      <c r="K69" s="17" t="s">
        <v>66</v>
      </c>
      <c r="L69" s="17" t="s">
        <v>145</v>
      </c>
      <c r="M69" s="17">
        <v>0</v>
      </c>
      <c r="N69" s="17">
        <v>0</v>
      </c>
      <c r="O69" s="17">
        <v>0</v>
      </c>
      <c r="Q69" s="17">
        <v>1</v>
      </c>
      <c r="R69">
        <v>121493589</v>
      </c>
      <c r="S69">
        <v>2098</v>
      </c>
      <c r="U69">
        <f>MATCH(D69,Отчет!$D:$D,0)</f>
        <v>31</v>
      </c>
    </row>
    <row r="70" spans="1:21" x14ac:dyDescent="0.2">
      <c r="A70" s="17">
        <v>139786720</v>
      </c>
      <c r="B70" s="17">
        <v>6</v>
      </c>
      <c r="C70" s="17" t="s">
        <v>60</v>
      </c>
      <c r="D70" s="17">
        <v>137211500</v>
      </c>
      <c r="E70" s="7" t="s">
        <v>128</v>
      </c>
      <c r="F70" s="7" t="s">
        <v>110</v>
      </c>
      <c r="G70" s="7" t="s">
        <v>129</v>
      </c>
      <c r="H70" s="36" t="s">
        <v>130</v>
      </c>
      <c r="I70" s="7" t="s">
        <v>148</v>
      </c>
      <c r="J70" s="17">
        <v>0</v>
      </c>
      <c r="K70" s="17" t="s">
        <v>66</v>
      </c>
      <c r="L70" s="17" t="s">
        <v>145</v>
      </c>
      <c r="N70" s="17">
        <v>0</v>
      </c>
      <c r="O70" s="17">
        <v>0</v>
      </c>
      <c r="P70" s="17">
        <v>1</v>
      </c>
      <c r="Q70" s="17">
        <v>1</v>
      </c>
      <c r="R70">
        <v>121493589</v>
      </c>
      <c r="S70">
        <v>2098</v>
      </c>
      <c r="U70">
        <f>MATCH(D70,Отчет!$D:$D,0)</f>
        <v>20</v>
      </c>
    </row>
    <row r="71" spans="1:21" x14ac:dyDescent="0.2">
      <c r="A71" s="17">
        <v>139786724</v>
      </c>
      <c r="B71" s="17">
        <v>9</v>
      </c>
      <c r="C71" s="17" t="s">
        <v>60</v>
      </c>
      <c r="D71" s="17">
        <v>137211513</v>
      </c>
      <c r="E71" s="7" t="s">
        <v>124</v>
      </c>
      <c r="F71" s="7" t="s">
        <v>125</v>
      </c>
      <c r="G71" s="7" t="s">
        <v>126</v>
      </c>
      <c r="H71" s="36" t="s">
        <v>127</v>
      </c>
      <c r="I71" s="7" t="s">
        <v>148</v>
      </c>
      <c r="J71" s="17">
        <v>0</v>
      </c>
      <c r="K71" s="17" t="s">
        <v>66</v>
      </c>
      <c r="L71" s="17" t="s">
        <v>145</v>
      </c>
      <c r="N71" s="17">
        <v>0</v>
      </c>
      <c r="O71" s="17">
        <v>0</v>
      </c>
      <c r="P71" s="17">
        <v>1</v>
      </c>
      <c r="Q71" s="17">
        <v>1</v>
      </c>
      <c r="R71">
        <v>121493589</v>
      </c>
      <c r="S71">
        <v>2098</v>
      </c>
      <c r="U71">
        <f>MATCH(D71,Отчет!$D:$D,0)</f>
        <v>25</v>
      </c>
    </row>
    <row r="72" spans="1:21" x14ac:dyDescent="0.2">
      <c r="A72" s="17">
        <v>139786736</v>
      </c>
      <c r="B72" s="17">
        <v>10</v>
      </c>
      <c r="C72" s="17" t="s">
        <v>60</v>
      </c>
      <c r="D72" s="17">
        <v>137211526</v>
      </c>
      <c r="E72" s="7" t="s">
        <v>120</v>
      </c>
      <c r="F72" s="7" t="s">
        <v>121</v>
      </c>
      <c r="G72" s="7" t="s">
        <v>122</v>
      </c>
      <c r="H72" s="36" t="s">
        <v>123</v>
      </c>
      <c r="I72" s="7" t="s">
        <v>148</v>
      </c>
      <c r="J72" s="17">
        <v>0</v>
      </c>
      <c r="K72" s="17" t="s">
        <v>66</v>
      </c>
      <c r="L72" s="17" t="s">
        <v>145</v>
      </c>
      <c r="N72" s="17">
        <v>0</v>
      </c>
      <c r="O72" s="17">
        <v>0</v>
      </c>
      <c r="P72" s="17">
        <v>1</v>
      </c>
      <c r="Q72" s="17">
        <v>1</v>
      </c>
      <c r="R72">
        <v>121493589</v>
      </c>
      <c r="S72">
        <v>2098</v>
      </c>
      <c r="U72">
        <f>MATCH(D72,Отчет!$D:$D,0)</f>
        <v>13</v>
      </c>
    </row>
    <row r="73" spans="1:21" x14ac:dyDescent="0.2">
      <c r="A73" s="17">
        <v>139786748</v>
      </c>
      <c r="B73" s="17">
        <v>7</v>
      </c>
      <c r="C73" s="17" t="s">
        <v>60</v>
      </c>
      <c r="D73" s="17">
        <v>137211539</v>
      </c>
      <c r="E73" s="7" t="s">
        <v>117</v>
      </c>
      <c r="F73" s="7" t="s">
        <v>118</v>
      </c>
      <c r="G73" s="7" t="s">
        <v>100</v>
      </c>
      <c r="H73" s="36" t="s">
        <v>119</v>
      </c>
      <c r="I73" s="7" t="s">
        <v>148</v>
      </c>
      <c r="J73" s="17">
        <v>0</v>
      </c>
      <c r="K73" s="17" t="s">
        <v>66</v>
      </c>
      <c r="L73" s="17" t="s">
        <v>145</v>
      </c>
      <c r="N73" s="17">
        <v>0</v>
      </c>
      <c r="O73" s="17">
        <v>0</v>
      </c>
      <c r="P73" s="17">
        <v>1</v>
      </c>
      <c r="Q73" s="17">
        <v>1</v>
      </c>
      <c r="R73">
        <v>121493589</v>
      </c>
      <c r="S73">
        <v>2098</v>
      </c>
      <c r="U73">
        <f>MATCH(D73,Отчет!$D:$D,0)</f>
        <v>26</v>
      </c>
    </row>
    <row r="74" spans="1:21" x14ac:dyDescent="0.2">
      <c r="A74" s="17">
        <v>139786764</v>
      </c>
      <c r="B74" s="17">
        <v>10</v>
      </c>
      <c r="C74" s="17" t="s">
        <v>60</v>
      </c>
      <c r="D74" s="17">
        <v>137211565</v>
      </c>
      <c r="E74" s="7" t="s">
        <v>113</v>
      </c>
      <c r="F74" s="7" t="s">
        <v>114</v>
      </c>
      <c r="G74" s="7" t="s">
        <v>115</v>
      </c>
      <c r="H74" s="36" t="s">
        <v>116</v>
      </c>
      <c r="I74" s="7" t="s">
        <v>148</v>
      </c>
      <c r="J74" s="17">
        <v>0</v>
      </c>
      <c r="K74" s="17" t="s">
        <v>66</v>
      </c>
      <c r="L74" s="17" t="s">
        <v>145</v>
      </c>
      <c r="N74" s="17">
        <v>0</v>
      </c>
      <c r="O74" s="17">
        <v>0</v>
      </c>
      <c r="P74" s="17">
        <v>1</v>
      </c>
      <c r="Q74" s="17">
        <v>1</v>
      </c>
      <c r="R74">
        <v>121493589</v>
      </c>
      <c r="S74">
        <v>2098</v>
      </c>
      <c r="U74">
        <f>MATCH(D74,Отчет!$D:$D,0)</f>
        <v>29</v>
      </c>
    </row>
    <row r="75" spans="1:21" x14ac:dyDescent="0.2">
      <c r="A75" s="17">
        <v>139786684</v>
      </c>
      <c r="B75" s="17">
        <v>10</v>
      </c>
      <c r="C75" s="17" t="s">
        <v>60</v>
      </c>
      <c r="D75" s="17">
        <v>137211612</v>
      </c>
      <c r="E75" s="7" t="s">
        <v>109</v>
      </c>
      <c r="F75" s="7" t="s">
        <v>110</v>
      </c>
      <c r="G75" s="7" t="s">
        <v>111</v>
      </c>
      <c r="H75" s="36" t="s">
        <v>112</v>
      </c>
      <c r="I75" s="7" t="s">
        <v>148</v>
      </c>
      <c r="J75" s="17">
        <v>0</v>
      </c>
      <c r="K75" s="17" t="s">
        <v>66</v>
      </c>
      <c r="L75" s="17" t="s">
        <v>145</v>
      </c>
      <c r="N75" s="17">
        <v>0</v>
      </c>
      <c r="O75" s="17">
        <v>0</v>
      </c>
      <c r="P75" s="17">
        <v>1</v>
      </c>
      <c r="Q75" s="17">
        <v>1</v>
      </c>
      <c r="R75">
        <v>121493589</v>
      </c>
      <c r="S75">
        <v>2098</v>
      </c>
      <c r="U75">
        <f>MATCH(D75,Отчет!$D:$D,0)</f>
        <v>16</v>
      </c>
    </row>
    <row r="76" spans="1:21" x14ac:dyDescent="0.2">
      <c r="A76" s="17">
        <v>139786696</v>
      </c>
      <c r="B76" s="17">
        <v>7</v>
      </c>
      <c r="C76" s="17" t="s">
        <v>60</v>
      </c>
      <c r="D76" s="17">
        <v>137211625</v>
      </c>
      <c r="E76" s="7" t="s">
        <v>106</v>
      </c>
      <c r="F76" s="7" t="s">
        <v>107</v>
      </c>
      <c r="G76" s="7" t="s">
        <v>100</v>
      </c>
      <c r="H76" s="36" t="s">
        <v>108</v>
      </c>
      <c r="I76" s="7" t="s">
        <v>148</v>
      </c>
      <c r="J76" s="17">
        <v>0</v>
      </c>
      <c r="K76" s="17" t="s">
        <v>66</v>
      </c>
      <c r="L76" s="17" t="s">
        <v>145</v>
      </c>
      <c r="N76" s="17">
        <v>0</v>
      </c>
      <c r="O76" s="17">
        <v>0</v>
      </c>
      <c r="P76" s="17">
        <v>1</v>
      </c>
      <c r="Q76" s="17">
        <v>1</v>
      </c>
      <c r="R76">
        <v>121493589</v>
      </c>
      <c r="S76">
        <v>2098</v>
      </c>
      <c r="U76">
        <f>MATCH(D76,Отчет!$D:$D,0)</f>
        <v>15</v>
      </c>
    </row>
    <row r="77" spans="1:21" x14ac:dyDescent="0.2">
      <c r="A77" s="17">
        <v>139786700</v>
      </c>
      <c r="B77" s="17">
        <v>10</v>
      </c>
      <c r="C77" s="17" t="s">
        <v>60</v>
      </c>
      <c r="D77" s="17">
        <v>137211638</v>
      </c>
      <c r="E77" s="7" t="s">
        <v>102</v>
      </c>
      <c r="F77" s="7" t="s">
        <v>103</v>
      </c>
      <c r="G77" s="7" t="s">
        <v>104</v>
      </c>
      <c r="H77" s="36" t="s">
        <v>105</v>
      </c>
      <c r="I77" s="7" t="s">
        <v>148</v>
      </c>
      <c r="J77" s="17">
        <v>0</v>
      </c>
      <c r="K77" s="17" t="s">
        <v>66</v>
      </c>
      <c r="L77" s="17" t="s">
        <v>145</v>
      </c>
      <c r="N77" s="17">
        <v>0</v>
      </c>
      <c r="O77" s="17">
        <v>0</v>
      </c>
      <c r="P77" s="17">
        <v>1</v>
      </c>
      <c r="Q77" s="17">
        <v>1</v>
      </c>
      <c r="R77">
        <v>121493589</v>
      </c>
      <c r="S77">
        <v>2098</v>
      </c>
      <c r="U77">
        <f>MATCH(D77,Отчет!$D:$D,0)</f>
        <v>14</v>
      </c>
    </row>
    <row r="78" spans="1:21" x14ac:dyDescent="0.2">
      <c r="A78" s="17">
        <v>139786708</v>
      </c>
      <c r="B78" s="17">
        <v>7</v>
      </c>
      <c r="C78" s="17" t="s">
        <v>60</v>
      </c>
      <c r="D78" s="17">
        <v>137211651</v>
      </c>
      <c r="E78" s="7" t="s">
        <v>98</v>
      </c>
      <c r="F78" s="7" t="s">
        <v>99</v>
      </c>
      <c r="G78" s="7" t="s">
        <v>100</v>
      </c>
      <c r="H78" s="36" t="s">
        <v>101</v>
      </c>
      <c r="I78" s="7" t="s">
        <v>148</v>
      </c>
      <c r="J78" s="17">
        <v>0</v>
      </c>
      <c r="K78" s="17" t="s">
        <v>66</v>
      </c>
      <c r="L78" s="17" t="s">
        <v>145</v>
      </c>
      <c r="N78" s="17">
        <v>0</v>
      </c>
      <c r="O78" s="17">
        <v>0</v>
      </c>
      <c r="P78" s="17">
        <v>1</v>
      </c>
      <c r="Q78" s="17">
        <v>1</v>
      </c>
      <c r="R78">
        <v>121493589</v>
      </c>
      <c r="S78">
        <v>2098</v>
      </c>
      <c r="U78">
        <f>MATCH(D78,Отчет!$D:$D,0)</f>
        <v>22</v>
      </c>
    </row>
    <row r="79" spans="1:21" x14ac:dyDescent="0.2">
      <c r="A79" s="17">
        <v>139786712</v>
      </c>
      <c r="C79" s="17" t="s">
        <v>60</v>
      </c>
      <c r="D79" s="17">
        <v>137211664</v>
      </c>
      <c r="E79" s="7" t="s">
        <v>94</v>
      </c>
      <c r="F79" s="7" t="s">
        <v>95</v>
      </c>
      <c r="G79" s="7" t="s">
        <v>96</v>
      </c>
      <c r="H79" s="36" t="s">
        <v>97</v>
      </c>
      <c r="I79" s="7" t="s">
        <v>148</v>
      </c>
      <c r="J79" s="17">
        <v>0</v>
      </c>
      <c r="K79" s="17" t="s">
        <v>66</v>
      </c>
      <c r="L79" s="17" t="s">
        <v>145</v>
      </c>
      <c r="M79" s="17">
        <v>0</v>
      </c>
      <c r="N79" s="17">
        <v>0</v>
      </c>
      <c r="O79" s="17">
        <v>0</v>
      </c>
      <c r="Q79" s="17">
        <v>1</v>
      </c>
      <c r="R79">
        <v>121493589</v>
      </c>
      <c r="S79">
        <v>2098</v>
      </c>
      <c r="U79">
        <f>MATCH(D79,Отчет!$D:$D,0)</f>
        <v>30</v>
      </c>
    </row>
    <row r="80" spans="1:21" x14ac:dyDescent="0.2">
      <c r="A80" s="17">
        <v>139786740</v>
      </c>
      <c r="B80" s="17">
        <v>8</v>
      </c>
      <c r="C80" s="17" t="s">
        <v>60</v>
      </c>
      <c r="D80" s="17">
        <v>137211703</v>
      </c>
      <c r="E80" s="7" t="s">
        <v>91</v>
      </c>
      <c r="F80" s="7" t="s">
        <v>92</v>
      </c>
      <c r="G80" s="7" t="s">
        <v>74</v>
      </c>
      <c r="H80" s="36" t="s">
        <v>93</v>
      </c>
      <c r="I80" s="7" t="s">
        <v>148</v>
      </c>
      <c r="J80" s="17">
        <v>0</v>
      </c>
      <c r="K80" s="17" t="s">
        <v>66</v>
      </c>
      <c r="L80" s="17" t="s">
        <v>145</v>
      </c>
      <c r="N80" s="17">
        <v>0</v>
      </c>
      <c r="O80" s="17">
        <v>0</v>
      </c>
      <c r="P80" s="17">
        <v>1</v>
      </c>
      <c r="Q80" s="17">
        <v>1</v>
      </c>
      <c r="R80">
        <v>121493589</v>
      </c>
      <c r="S80">
        <v>2098</v>
      </c>
      <c r="U80">
        <f>MATCH(D80,Отчет!$D:$D,0)</f>
        <v>24</v>
      </c>
    </row>
    <row r="81" spans="1:21" x14ac:dyDescent="0.2">
      <c r="A81" s="17">
        <v>139786744</v>
      </c>
      <c r="B81" s="17">
        <v>7</v>
      </c>
      <c r="C81" s="17" t="s">
        <v>60</v>
      </c>
      <c r="D81" s="17">
        <v>137211716</v>
      </c>
      <c r="E81" s="7" t="s">
        <v>87</v>
      </c>
      <c r="F81" s="7" t="s">
        <v>88</v>
      </c>
      <c r="G81" s="7" t="s">
        <v>89</v>
      </c>
      <c r="H81" s="36" t="s">
        <v>90</v>
      </c>
      <c r="I81" s="7" t="s">
        <v>148</v>
      </c>
      <c r="J81" s="17">
        <v>0</v>
      </c>
      <c r="K81" s="17" t="s">
        <v>66</v>
      </c>
      <c r="L81" s="17" t="s">
        <v>145</v>
      </c>
      <c r="N81" s="17">
        <v>0</v>
      </c>
      <c r="O81" s="17">
        <v>0</v>
      </c>
      <c r="P81" s="17">
        <v>1</v>
      </c>
      <c r="Q81" s="17">
        <v>1</v>
      </c>
      <c r="R81">
        <v>121493589</v>
      </c>
      <c r="S81">
        <v>2098</v>
      </c>
      <c r="U81">
        <f>MATCH(D81,Отчет!$D:$D,0)</f>
        <v>19</v>
      </c>
    </row>
    <row r="82" spans="1:21" x14ac:dyDescent="0.2">
      <c r="A82" s="17">
        <v>139786752</v>
      </c>
      <c r="B82" s="17">
        <v>9</v>
      </c>
      <c r="C82" s="17" t="s">
        <v>60</v>
      </c>
      <c r="D82" s="17">
        <v>137211729</v>
      </c>
      <c r="E82" s="7" t="s">
        <v>84</v>
      </c>
      <c r="F82" s="7" t="s">
        <v>69</v>
      </c>
      <c r="G82" s="7" t="s">
        <v>85</v>
      </c>
      <c r="H82" s="36" t="s">
        <v>86</v>
      </c>
      <c r="I82" s="7" t="s">
        <v>148</v>
      </c>
      <c r="J82" s="17">
        <v>0</v>
      </c>
      <c r="K82" s="17" t="s">
        <v>66</v>
      </c>
      <c r="L82" s="17" t="s">
        <v>145</v>
      </c>
      <c r="N82" s="17">
        <v>0</v>
      </c>
      <c r="O82" s="17">
        <v>0</v>
      </c>
      <c r="P82" s="17">
        <v>1</v>
      </c>
      <c r="Q82" s="17">
        <v>1</v>
      </c>
      <c r="R82">
        <v>121493589</v>
      </c>
      <c r="S82">
        <v>2098</v>
      </c>
      <c r="U82">
        <f>MATCH(D82,Отчет!$D:$D,0)</f>
        <v>28</v>
      </c>
    </row>
    <row r="83" spans="1:21" x14ac:dyDescent="0.2">
      <c r="A83" s="17">
        <v>139786756</v>
      </c>
      <c r="B83" s="17">
        <v>9</v>
      </c>
      <c r="C83" s="17" t="s">
        <v>60</v>
      </c>
      <c r="D83" s="17">
        <v>137211742</v>
      </c>
      <c r="E83" s="7" t="s">
        <v>80</v>
      </c>
      <c r="F83" s="7" t="s">
        <v>81</v>
      </c>
      <c r="G83" s="7" t="s">
        <v>82</v>
      </c>
      <c r="H83" s="36" t="s">
        <v>83</v>
      </c>
      <c r="I83" s="7" t="s">
        <v>148</v>
      </c>
      <c r="J83" s="17">
        <v>0</v>
      </c>
      <c r="K83" s="17" t="s">
        <v>66</v>
      </c>
      <c r="L83" s="17" t="s">
        <v>145</v>
      </c>
      <c r="N83" s="17">
        <v>0</v>
      </c>
      <c r="O83" s="17">
        <v>0</v>
      </c>
      <c r="P83" s="17">
        <v>1</v>
      </c>
      <c r="Q83" s="17">
        <v>1</v>
      </c>
      <c r="R83">
        <v>121493589</v>
      </c>
      <c r="S83">
        <v>2098</v>
      </c>
      <c r="U83">
        <f>MATCH(D83,Отчет!$D:$D,0)</f>
        <v>18</v>
      </c>
    </row>
    <row r="84" spans="1:21" x14ac:dyDescent="0.2">
      <c r="A84" s="17">
        <v>139786760</v>
      </c>
      <c r="B84" s="17">
        <v>9</v>
      </c>
      <c r="C84" s="17" t="s">
        <v>60</v>
      </c>
      <c r="D84" s="17">
        <v>137211755</v>
      </c>
      <c r="E84" s="7" t="s">
        <v>76</v>
      </c>
      <c r="F84" s="7" t="s">
        <v>77</v>
      </c>
      <c r="G84" s="7" t="s">
        <v>78</v>
      </c>
      <c r="H84" s="36" t="s">
        <v>79</v>
      </c>
      <c r="I84" s="7" t="s">
        <v>148</v>
      </c>
      <c r="J84" s="17">
        <v>0</v>
      </c>
      <c r="K84" s="17" t="s">
        <v>66</v>
      </c>
      <c r="L84" s="17" t="s">
        <v>145</v>
      </c>
      <c r="N84" s="17">
        <v>0</v>
      </c>
      <c r="O84" s="17">
        <v>0</v>
      </c>
      <c r="P84" s="17">
        <v>1</v>
      </c>
      <c r="Q84" s="17">
        <v>1</v>
      </c>
      <c r="R84">
        <v>121493589</v>
      </c>
      <c r="S84">
        <v>2098</v>
      </c>
      <c r="U84">
        <f>MATCH(D84,Отчет!$D:$D,0)</f>
        <v>17</v>
      </c>
    </row>
    <row r="85" spans="1:21" x14ac:dyDescent="0.2">
      <c r="A85" s="17">
        <v>139786443</v>
      </c>
      <c r="C85" s="17" t="s">
        <v>60</v>
      </c>
      <c r="D85" s="17">
        <v>137211768</v>
      </c>
      <c r="E85" s="7" t="s">
        <v>72</v>
      </c>
      <c r="F85" s="7" t="s">
        <v>73</v>
      </c>
      <c r="G85" s="7" t="s">
        <v>74</v>
      </c>
      <c r="H85" s="36" t="s">
        <v>75</v>
      </c>
      <c r="I85" s="7" t="s">
        <v>148</v>
      </c>
      <c r="J85" s="17">
        <v>0</v>
      </c>
      <c r="K85" s="17" t="s">
        <v>66</v>
      </c>
      <c r="L85" s="17" t="s">
        <v>145</v>
      </c>
      <c r="M85" s="17">
        <v>0</v>
      </c>
      <c r="N85" s="17">
        <v>0</v>
      </c>
      <c r="O85" s="17">
        <v>0</v>
      </c>
      <c r="Q85" s="17">
        <v>1</v>
      </c>
      <c r="R85">
        <v>121493589</v>
      </c>
      <c r="S85">
        <v>2098</v>
      </c>
      <c r="U85">
        <f>MATCH(D85,Отчет!$D:$D,0)</f>
        <v>32</v>
      </c>
    </row>
    <row r="86" spans="1:21" x14ac:dyDescent="0.2">
      <c r="A86" s="17">
        <v>139786728</v>
      </c>
      <c r="B86" s="17">
        <v>10</v>
      </c>
      <c r="C86" s="17" t="s">
        <v>60</v>
      </c>
      <c r="D86" s="17">
        <v>137419505</v>
      </c>
      <c r="E86" s="7" t="s">
        <v>68</v>
      </c>
      <c r="F86" s="7" t="s">
        <v>69</v>
      </c>
      <c r="G86" s="7" t="s">
        <v>70</v>
      </c>
      <c r="H86" s="36" t="s">
        <v>71</v>
      </c>
      <c r="I86" s="7" t="s">
        <v>148</v>
      </c>
      <c r="J86" s="17">
        <v>0</v>
      </c>
      <c r="K86" s="17" t="s">
        <v>66</v>
      </c>
      <c r="L86" s="17" t="s">
        <v>145</v>
      </c>
      <c r="N86" s="17">
        <v>0</v>
      </c>
      <c r="O86" s="17">
        <v>0</v>
      </c>
      <c r="P86" s="17">
        <v>1</v>
      </c>
      <c r="Q86" s="17">
        <v>0</v>
      </c>
      <c r="R86">
        <v>121493589</v>
      </c>
      <c r="S86">
        <v>2098</v>
      </c>
      <c r="U86">
        <f>MATCH(D86,Отчет!$D:$D,0)</f>
        <v>27</v>
      </c>
    </row>
    <row r="87" spans="1:21" x14ac:dyDescent="0.2">
      <c r="A87" s="17">
        <v>139786692</v>
      </c>
      <c r="B87" s="17">
        <v>10</v>
      </c>
      <c r="C87" s="17" t="s">
        <v>60</v>
      </c>
      <c r="D87" s="17">
        <v>137211474</v>
      </c>
      <c r="E87" s="7" t="s">
        <v>135</v>
      </c>
      <c r="F87" s="7" t="s">
        <v>136</v>
      </c>
      <c r="G87" s="7" t="s">
        <v>137</v>
      </c>
      <c r="H87" s="36" t="s">
        <v>138</v>
      </c>
      <c r="I87" s="7" t="s">
        <v>148</v>
      </c>
      <c r="J87" s="17">
        <v>0</v>
      </c>
      <c r="K87" s="17" t="s">
        <v>66</v>
      </c>
      <c r="L87" s="17" t="s">
        <v>145</v>
      </c>
      <c r="N87" s="17">
        <v>0</v>
      </c>
      <c r="O87" s="17">
        <v>0</v>
      </c>
      <c r="P87" s="17">
        <v>1</v>
      </c>
      <c r="Q87" s="17">
        <v>1</v>
      </c>
      <c r="R87">
        <v>121493589</v>
      </c>
      <c r="S87">
        <v>2098</v>
      </c>
      <c r="U87">
        <f>MATCH(D87,Отчет!$D:$D,0)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2014-01-09T09:57:18Z</dcterms:modified>
</cp:coreProperties>
</file>